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7795" windowHeight="13350"/>
  </bookViews>
  <sheets>
    <sheet name="Questionnaire" sheetId="1" r:id="rId1"/>
    <sheet name="Drop-down Lists" sheetId="2" state="hidden" r:id="rId2"/>
    <sheet name="Structured output" sheetId="3" r:id="rId3"/>
  </sheets>
  <definedNames>
    <definedName name="DD_Countries">T_Countries[Country Name]</definedName>
    <definedName name="OnBehalveOf">Questionnaire!$E$19</definedName>
    <definedName name="_xlnm.Print_Area" localSheetId="0">Questionnaire!$A$1:$O$406</definedName>
  </definedNames>
  <calcPr calcId="145621" iterate="1" iterateDelta="1.0000000000000001E-5"/>
</workbook>
</file>

<file path=xl/calcChain.xml><?xml version="1.0" encoding="utf-8"?>
<calcChain xmlns="http://schemas.openxmlformats.org/spreadsheetml/2006/main">
  <c r="E76" i="3" l="1"/>
  <c r="E75" i="3"/>
  <c r="E24" i="3" l="1"/>
  <c r="E25" i="3"/>
  <c r="E26" i="3"/>
  <c r="E27" i="3"/>
  <c r="E28" i="3"/>
  <c r="E29" i="3"/>
  <c r="E30" i="3"/>
  <c r="E31" i="3"/>
  <c r="E32" i="3"/>
  <c r="E33" i="3"/>
  <c r="E34" i="3"/>
  <c r="E35" i="3"/>
  <c r="E36" i="3"/>
  <c r="E23" i="3"/>
  <c r="E10" i="3"/>
  <c r="E11" i="3"/>
  <c r="E12" i="3"/>
  <c r="E13" i="3"/>
  <c r="E14" i="3"/>
  <c r="E15" i="3"/>
  <c r="E16" i="3"/>
  <c r="E17" i="3"/>
  <c r="E18" i="3"/>
  <c r="E19" i="3"/>
  <c r="E20" i="3"/>
  <c r="E21" i="3"/>
  <c r="E22" i="3"/>
  <c r="E9" i="3"/>
  <c r="E8" i="3"/>
  <c r="E7" i="3"/>
  <c r="E6" i="3"/>
  <c r="D207" i="1" l="1"/>
  <c r="D195" i="1"/>
  <c r="G172" i="1"/>
  <c r="F172" i="1"/>
  <c r="G283" i="1"/>
  <c r="F283" i="1"/>
  <c r="E53" i="3"/>
  <c r="E52" i="3"/>
  <c r="E106" i="3"/>
  <c r="E105" i="3"/>
  <c r="E101" i="3"/>
  <c r="E100" i="3"/>
  <c r="D251" i="1"/>
  <c r="D231" i="1"/>
  <c r="D73" i="1"/>
  <c r="D174" i="1"/>
  <c r="D165" i="1"/>
  <c r="D316" i="1"/>
  <c r="D93" i="1"/>
  <c r="E51" i="3"/>
  <c r="E49" i="3"/>
  <c r="E139" i="3"/>
  <c r="E138" i="3"/>
  <c r="E137" i="3"/>
  <c r="E136" i="3"/>
  <c r="E135" i="3"/>
  <c r="E133" i="3"/>
  <c r="E134" i="3"/>
  <c r="E132" i="3"/>
  <c r="D379" i="1"/>
  <c r="E131" i="3"/>
  <c r="E130" i="3"/>
  <c r="E129" i="3"/>
  <c r="E128" i="3"/>
  <c r="E127" i="3"/>
  <c r="E126" i="3"/>
  <c r="E125" i="3"/>
  <c r="E124" i="3"/>
  <c r="E123" i="3"/>
  <c r="E122" i="3"/>
  <c r="D330" i="1"/>
  <c r="E121" i="3"/>
  <c r="E120" i="3"/>
  <c r="E119" i="3"/>
  <c r="E118" i="3"/>
  <c r="E116" i="3"/>
  <c r="E117" i="3"/>
  <c r="E115" i="3"/>
  <c r="D305" i="1"/>
  <c r="E114" i="3"/>
  <c r="E113" i="3"/>
  <c r="E112" i="3"/>
  <c r="E110" i="3"/>
  <c r="E111" i="3"/>
  <c r="E109" i="3"/>
  <c r="E108" i="3"/>
  <c r="E107" i="3"/>
  <c r="E104" i="3"/>
  <c r="E103" i="3"/>
  <c r="E102" i="3"/>
  <c r="E99" i="3"/>
  <c r="E98" i="3"/>
  <c r="E97" i="3"/>
  <c r="E96" i="3"/>
  <c r="E94" i="3"/>
  <c r="E95" i="3"/>
  <c r="E93" i="3"/>
  <c r="E91" i="3"/>
  <c r="E92" i="3"/>
  <c r="E90" i="3"/>
  <c r="E89" i="3"/>
  <c r="E88" i="3"/>
  <c r="E87" i="3"/>
  <c r="D183" i="1"/>
  <c r="A7" i="3"/>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E72" i="3"/>
  <c r="E86" i="3"/>
  <c r="E84" i="3"/>
  <c r="E85" i="3"/>
  <c r="E83" i="3"/>
  <c r="E82" i="3"/>
  <c r="E80" i="3"/>
  <c r="E81" i="3"/>
  <c r="E79" i="3"/>
  <c r="E78" i="3"/>
  <c r="E77" i="3"/>
  <c r="E74" i="3"/>
  <c r="E73" i="3"/>
  <c r="E70" i="3"/>
  <c r="E71" i="3"/>
  <c r="E69" i="3"/>
  <c r="E59" i="3"/>
  <c r="E60" i="3"/>
  <c r="E61" i="3"/>
  <c r="E62" i="3"/>
  <c r="E63" i="3"/>
  <c r="E64" i="3"/>
  <c r="E65" i="3"/>
  <c r="E66" i="3"/>
  <c r="E67" i="3"/>
  <c r="E58" i="3"/>
  <c r="N120" i="1"/>
  <c r="E68" i="3" s="1"/>
  <c r="N54" i="1"/>
  <c r="E42" i="3" s="1"/>
  <c r="E44" i="3"/>
  <c r="E45" i="3"/>
  <c r="E43" i="3"/>
  <c r="E57" i="3"/>
  <c r="E56" i="3"/>
  <c r="E54" i="3"/>
  <c r="E55" i="3"/>
  <c r="E47" i="3"/>
  <c r="E46" i="3"/>
  <c r="E38" i="3"/>
  <c r="E39" i="3"/>
  <c r="E40" i="3"/>
  <c r="E41" i="3"/>
  <c r="E37" i="3"/>
  <c r="E50" i="3"/>
  <c r="E48" i="3"/>
</calcChain>
</file>

<file path=xl/sharedStrings.xml><?xml version="1.0" encoding="utf-8"?>
<sst xmlns="http://schemas.openxmlformats.org/spreadsheetml/2006/main" count="1333" uniqueCount="917">
  <si>
    <t xml:space="preserve">SWIFT ISO 20022 Migration Study </t>
  </si>
  <si>
    <t>Consultation</t>
  </si>
  <si>
    <t>Institution name</t>
  </si>
  <si>
    <t>Primary BIC</t>
  </si>
  <si>
    <t>Country Code</t>
  </si>
  <si>
    <t>ISO Alpha-3 Code</t>
  </si>
  <si>
    <t>Country Name</t>
  </si>
  <si>
    <t>AF</t>
  </si>
  <si>
    <t>AFG</t>
  </si>
  <si>
    <t>Afghanistan</t>
  </si>
  <si>
    <t>AX</t>
  </si>
  <si>
    <t>ALA</t>
  </si>
  <si>
    <t>Åland Islands</t>
  </si>
  <si>
    <t>AL</t>
  </si>
  <si>
    <t>ALB</t>
  </si>
  <si>
    <t>Albania</t>
  </si>
  <si>
    <t>DZ</t>
  </si>
  <si>
    <t>DZA</t>
  </si>
  <si>
    <t>Algeria</t>
  </si>
  <si>
    <t>AS</t>
  </si>
  <si>
    <t>ASM</t>
  </si>
  <si>
    <t>American Samoa, Territory of</t>
  </si>
  <si>
    <t>AD</t>
  </si>
  <si>
    <t>AND</t>
  </si>
  <si>
    <t>Andorra</t>
  </si>
  <si>
    <t>AO</t>
  </si>
  <si>
    <t>AGO</t>
  </si>
  <si>
    <t>Angola</t>
  </si>
  <si>
    <t>AI</t>
  </si>
  <si>
    <t>AIA</t>
  </si>
  <si>
    <t>Anguilla</t>
  </si>
  <si>
    <t>AG</t>
  </si>
  <si>
    <t>ATG</t>
  </si>
  <si>
    <t>Antigua and Barbuda</t>
  </si>
  <si>
    <t>AR</t>
  </si>
  <si>
    <t>ARG</t>
  </si>
  <si>
    <t>Argentina</t>
  </si>
  <si>
    <t>AM</t>
  </si>
  <si>
    <t>ARM</t>
  </si>
  <si>
    <t>Armenia</t>
  </si>
  <si>
    <t>AW</t>
  </si>
  <si>
    <t>ABW</t>
  </si>
  <si>
    <t>Aruba</t>
  </si>
  <si>
    <t>AU</t>
  </si>
  <si>
    <t>AUS</t>
  </si>
  <si>
    <t>Australia</t>
  </si>
  <si>
    <t>AT</t>
  </si>
  <si>
    <t>AUT</t>
  </si>
  <si>
    <t>Austria</t>
  </si>
  <si>
    <t>AZ</t>
  </si>
  <si>
    <t>AZE</t>
  </si>
  <si>
    <t>Azerbaijan</t>
  </si>
  <si>
    <t>BS</t>
  </si>
  <si>
    <t>BHS</t>
  </si>
  <si>
    <t>Bahamas</t>
  </si>
  <si>
    <t>BH</t>
  </si>
  <si>
    <t>BHR</t>
  </si>
  <si>
    <t>Bahrain</t>
  </si>
  <si>
    <t>BD</t>
  </si>
  <si>
    <t>BGD</t>
  </si>
  <si>
    <t>Bangladesh</t>
  </si>
  <si>
    <t>BB</t>
  </si>
  <si>
    <t>BRB</t>
  </si>
  <si>
    <t>Barbados</t>
  </si>
  <si>
    <t>BY</t>
  </si>
  <si>
    <t>BLR</t>
  </si>
  <si>
    <t>Belarus</t>
  </si>
  <si>
    <t>BE</t>
  </si>
  <si>
    <t>BEL</t>
  </si>
  <si>
    <t>Belgium</t>
  </si>
  <si>
    <t>BZ</t>
  </si>
  <si>
    <t>BLZ</t>
  </si>
  <si>
    <t>Belize</t>
  </si>
  <si>
    <t>BJ</t>
  </si>
  <si>
    <t>BEN</t>
  </si>
  <si>
    <t>Benin</t>
  </si>
  <si>
    <t>BM</t>
  </si>
  <si>
    <t>BMU</t>
  </si>
  <si>
    <t>Bermuda</t>
  </si>
  <si>
    <t>BT</t>
  </si>
  <si>
    <t>BTN</t>
  </si>
  <si>
    <t>Bhutan</t>
  </si>
  <si>
    <t>BO</t>
  </si>
  <si>
    <t>BOL</t>
  </si>
  <si>
    <t>Bolivia</t>
  </si>
  <si>
    <t>BQ</t>
  </si>
  <si>
    <t>BES</t>
  </si>
  <si>
    <t>Bonaire, Saint Eustatius and Saba</t>
  </si>
  <si>
    <t>BA</t>
  </si>
  <si>
    <t>BIH</t>
  </si>
  <si>
    <t>Bosnia-Herzegovina</t>
  </si>
  <si>
    <t>BW</t>
  </si>
  <si>
    <t>BWA</t>
  </si>
  <si>
    <t>Botswana</t>
  </si>
  <si>
    <t>BV</t>
  </si>
  <si>
    <t>BVT</t>
  </si>
  <si>
    <t>Bouvet Island</t>
  </si>
  <si>
    <t>BR</t>
  </si>
  <si>
    <t>BRA</t>
  </si>
  <si>
    <t>Brazil</t>
  </si>
  <si>
    <t>IO</t>
  </si>
  <si>
    <t>IOT</t>
  </si>
  <si>
    <t>British Indian Ocean Territory</t>
  </si>
  <si>
    <t>BN</t>
  </si>
  <si>
    <t>BRN</t>
  </si>
  <si>
    <t>Brunei Darussalam</t>
  </si>
  <si>
    <t>BG</t>
  </si>
  <si>
    <t>BGR</t>
  </si>
  <si>
    <t>Bulgaria</t>
  </si>
  <si>
    <t>BF</t>
  </si>
  <si>
    <t>BFA</t>
  </si>
  <si>
    <t>Burkina Faso</t>
  </si>
  <si>
    <t>BI</t>
  </si>
  <si>
    <t>BDI</t>
  </si>
  <si>
    <t>Burundi</t>
  </si>
  <si>
    <t>KH</t>
  </si>
  <si>
    <t>KHM</t>
  </si>
  <si>
    <t>Cambodia</t>
  </si>
  <si>
    <t>CM</t>
  </si>
  <si>
    <t>CMR</t>
  </si>
  <si>
    <t>Cameroon</t>
  </si>
  <si>
    <t>CA</t>
  </si>
  <si>
    <t>CAN</t>
  </si>
  <si>
    <t>Canada</t>
  </si>
  <si>
    <t>CV</t>
  </si>
  <si>
    <t>CPV</t>
  </si>
  <si>
    <t>Cape Verde</t>
  </si>
  <si>
    <t>KY</t>
  </si>
  <si>
    <t>CYM</t>
  </si>
  <si>
    <t>Cayman Islands</t>
  </si>
  <si>
    <t>CF</t>
  </si>
  <si>
    <t>CAF</t>
  </si>
  <si>
    <t>Central African Republic</t>
  </si>
  <si>
    <t>TD</t>
  </si>
  <si>
    <t>TCD</t>
  </si>
  <si>
    <t>Chad</t>
  </si>
  <si>
    <t>CL</t>
  </si>
  <si>
    <t>CHL</t>
  </si>
  <si>
    <t>Chile</t>
  </si>
  <si>
    <t>CN</t>
  </si>
  <si>
    <t>CHN</t>
  </si>
  <si>
    <t>China</t>
  </si>
  <si>
    <t>CX</t>
  </si>
  <si>
    <t>CXR</t>
  </si>
  <si>
    <t>Christmas Island</t>
  </si>
  <si>
    <t>CC</t>
  </si>
  <si>
    <t>CCK</t>
  </si>
  <si>
    <t>Cocos (Keeling) Islands</t>
  </si>
  <si>
    <t>CO</t>
  </si>
  <si>
    <t>COL</t>
  </si>
  <si>
    <t>Colombia</t>
  </si>
  <si>
    <t>KM</t>
  </si>
  <si>
    <t>COM</t>
  </si>
  <si>
    <t>Comoros</t>
  </si>
  <si>
    <t>CG</t>
  </si>
  <si>
    <t>COG</t>
  </si>
  <si>
    <t>Congo (Brazzaville)</t>
  </si>
  <si>
    <t>CD</t>
  </si>
  <si>
    <t>COD</t>
  </si>
  <si>
    <t>Congo, Democratic Republic of the</t>
  </si>
  <si>
    <t>CK</t>
  </si>
  <si>
    <t>COK</t>
  </si>
  <si>
    <t>Cook Islands</t>
  </si>
  <si>
    <t>CR</t>
  </si>
  <si>
    <t>CRI</t>
  </si>
  <si>
    <t>Costa Rica</t>
  </si>
  <si>
    <t>CI</t>
  </si>
  <si>
    <t>CIV</t>
  </si>
  <si>
    <t>Cote d'Ivoire</t>
  </si>
  <si>
    <t>HR</t>
  </si>
  <si>
    <t>HRV</t>
  </si>
  <si>
    <t>Croatia</t>
  </si>
  <si>
    <t>CU</t>
  </si>
  <si>
    <t>CUB</t>
  </si>
  <si>
    <t>Cuba</t>
  </si>
  <si>
    <t>CW</t>
  </si>
  <si>
    <t>CUW</t>
  </si>
  <si>
    <t>Curaçao</t>
  </si>
  <si>
    <t>CY</t>
  </si>
  <si>
    <t>CYP</t>
  </si>
  <si>
    <t>Cyprus</t>
  </si>
  <si>
    <t>CZ</t>
  </si>
  <si>
    <t>CZE</t>
  </si>
  <si>
    <t>Czech Republic</t>
  </si>
  <si>
    <t>DK</t>
  </si>
  <si>
    <t>DNK</t>
  </si>
  <si>
    <t>Denmark</t>
  </si>
  <si>
    <t>DJ</t>
  </si>
  <si>
    <t>DJI</t>
  </si>
  <si>
    <t>Djibouti</t>
  </si>
  <si>
    <t>DM</t>
  </si>
  <si>
    <t>DMA</t>
  </si>
  <si>
    <t>Dominica</t>
  </si>
  <si>
    <t>DO</t>
  </si>
  <si>
    <t>DOM</t>
  </si>
  <si>
    <t>Dominican Republic</t>
  </si>
  <si>
    <t>EC</t>
  </si>
  <si>
    <t>ECU</t>
  </si>
  <si>
    <t>Ecuador</t>
  </si>
  <si>
    <t>EG</t>
  </si>
  <si>
    <t>EGY</t>
  </si>
  <si>
    <t>Egypt</t>
  </si>
  <si>
    <t>SV</t>
  </si>
  <si>
    <t>SLV</t>
  </si>
  <si>
    <t>El Salvador</t>
  </si>
  <si>
    <t>GQ</t>
  </si>
  <si>
    <t>GNQ</t>
  </si>
  <si>
    <t>Equatorial Guinea</t>
  </si>
  <si>
    <t>ER</t>
  </si>
  <si>
    <t>ERI</t>
  </si>
  <si>
    <t>Eritrea</t>
  </si>
  <si>
    <t>EE</t>
  </si>
  <si>
    <t>EST</t>
  </si>
  <si>
    <t>Estonia</t>
  </si>
  <si>
    <t>ET</t>
  </si>
  <si>
    <t>ETH</t>
  </si>
  <si>
    <t>Ethiopia</t>
  </si>
  <si>
    <t>FO</t>
  </si>
  <si>
    <t>FRO</t>
  </si>
  <si>
    <t>Faeroe Islands</t>
  </si>
  <si>
    <t>FK</t>
  </si>
  <si>
    <t>FLK</t>
  </si>
  <si>
    <t>Falkland Islands (Malvinas)</t>
  </si>
  <si>
    <t>FJ</t>
  </si>
  <si>
    <t>FJI</t>
  </si>
  <si>
    <t>Fiji</t>
  </si>
  <si>
    <t>FI</t>
  </si>
  <si>
    <t>FIN</t>
  </si>
  <si>
    <t>Finland</t>
  </si>
  <si>
    <t>FR</t>
  </si>
  <si>
    <t>FRA</t>
  </si>
  <si>
    <t>France</t>
  </si>
  <si>
    <t>GF</t>
  </si>
  <si>
    <t>GUF</t>
  </si>
  <si>
    <t>French Guiana</t>
  </si>
  <si>
    <t>PF</t>
  </si>
  <si>
    <t>PYF</t>
  </si>
  <si>
    <t>French Polynesia</t>
  </si>
  <si>
    <t>TF</t>
  </si>
  <si>
    <t>ATF</t>
  </si>
  <si>
    <t>French Southern and Antarctic Lands</t>
  </si>
  <si>
    <t>GA</t>
  </si>
  <si>
    <t>GAB</t>
  </si>
  <si>
    <t>Gabon</t>
  </si>
  <si>
    <t>GM</t>
  </si>
  <si>
    <t>GMB</t>
  </si>
  <si>
    <t>Gambia</t>
  </si>
  <si>
    <t>GE</t>
  </si>
  <si>
    <t>GEO</t>
  </si>
  <si>
    <t>Georgia</t>
  </si>
  <si>
    <t>DE</t>
  </si>
  <si>
    <t>DEU</t>
  </si>
  <si>
    <t>Germany</t>
  </si>
  <si>
    <t>GH</t>
  </si>
  <si>
    <t>GHA</t>
  </si>
  <si>
    <t>Ghana</t>
  </si>
  <si>
    <t>GI</t>
  </si>
  <si>
    <t>GIB</t>
  </si>
  <si>
    <t>Gibraltar</t>
  </si>
  <si>
    <t>GR</t>
  </si>
  <si>
    <t>GRC</t>
  </si>
  <si>
    <t>Greece</t>
  </si>
  <si>
    <t>GL</t>
  </si>
  <si>
    <t>GRL</t>
  </si>
  <si>
    <t>Greenland</t>
  </si>
  <si>
    <t>GD</t>
  </si>
  <si>
    <t>GRD</t>
  </si>
  <si>
    <t>Grenada</t>
  </si>
  <si>
    <t>GP</t>
  </si>
  <si>
    <t>GLP</t>
  </si>
  <si>
    <t>Guadeloupe</t>
  </si>
  <si>
    <t>GU</t>
  </si>
  <si>
    <t>GUM</t>
  </si>
  <si>
    <t>Guam</t>
  </si>
  <si>
    <t>GT</t>
  </si>
  <si>
    <t>GTM</t>
  </si>
  <si>
    <t>Guatemala</t>
  </si>
  <si>
    <t>GG</t>
  </si>
  <si>
    <t>GGY</t>
  </si>
  <si>
    <t>Guernsey</t>
  </si>
  <si>
    <t>GN</t>
  </si>
  <si>
    <t>GIN</t>
  </si>
  <si>
    <t>Guinea</t>
  </si>
  <si>
    <t>GW</t>
  </si>
  <si>
    <t>GNB</t>
  </si>
  <si>
    <t>Guinea-Bissau</t>
  </si>
  <si>
    <t>GY</t>
  </si>
  <si>
    <t>GUY</t>
  </si>
  <si>
    <t>Guyana</t>
  </si>
  <si>
    <t>HT</t>
  </si>
  <si>
    <t>HTI</t>
  </si>
  <si>
    <t>Haiti</t>
  </si>
  <si>
    <t>HM</t>
  </si>
  <si>
    <t>HMD</t>
  </si>
  <si>
    <t>Heard Island and Mcdonald Islands</t>
  </si>
  <si>
    <t>VA</t>
  </si>
  <si>
    <t>VAT</t>
  </si>
  <si>
    <t>Holy See (Vatican City State)</t>
  </si>
  <si>
    <t>HN</t>
  </si>
  <si>
    <t>HND</t>
  </si>
  <si>
    <t>Honduras</t>
  </si>
  <si>
    <t>HK</t>
  </si>
  <si>
    <t>HKG</t>
  </si>
  <si>
    <t>Hong Kong, Special Administrative Region of China</t>
  </si>
  <si>
    <t>HU</t>
  </si>
  <si>
    <t>HUN</t>
  </si>
  <si>
    <t>Hungary</t>
  </si>
  <si>
    <t>IS</t>
  </si>
  <si>
    <t>ISL</t>
  </si>
  <si>
    <t>Iceland</t>
  </si>
  <si>
    <t>IN</t>
  </si>
  <si>
    <t>IND</t>
  </si>
  <si>
    <t>India</t>
  </si>
  <si>
    <t>ID</t>
  </si>
  <si>
    <t>IDN</t>
  </si>
  <si>
    <t>Indonesia</t>
  </si>
  <si>
    <t>IR</t>
  </si>
  <si>
    <t>IRN</t>
  </si>
  <si>
    <t>Iran</t>
  </si>
  <si>
    <t>IQ</t>
  </si>
  <si>
    <t>IRQ</t>
  </si>
  <si>
    <t>Iraq</t>
  </si>
  <si>
    <t>IE</t>
  </si>
  <si>
    <t>IRL</t>
  </si>
  <si>
    <t>Ireland</t>
  </si>
  <si>
    <t>IM</t>
  </si>
  <si>
    <t>IMN</t>
  </si>
  <si>
    <t>Isle of Man</t>
  </si>
  <si>
    <t>IL</t>
  </si>
  <si>
    <t>ISR</t>
  </si>
  <si>
    <t>Israel</t>
  </si>
  <si>
    <t>IT</t>
  </si>
  <si>
    <t>ITA</t>
  </si>
  <si>
    <t>Italy</t>
  </si>
  <si>
    <t>JM</t>
  </si>
  <si>
    <t>JAM</t>
  </si>
  <si>
    <t>Jamaica</t>
  </si>
  <si>
    <t>JP</t>
  </si>
  <si>
    <t>JPN</t>
  </si>
  <si>
    <t>Japan</t>
  </si>
  <si>
    <t>JE</t>
  </si>
  <si>
    <t>JEY</t>
  </si>
  <si>
    <t>Jersey</t>
  </si>
  <si>
    <t>JO</t>
  </si>
  <si>
    <t>JOR</t>
  </si>
  <si>
    <t>Jordan</t>
  </si>
  <si>
    <t>KZ</t>
  </si>
  <si>
    <t>KAZ</t>
  </si>
  <si>
    <t>Kazakhstan</t>
  </si>
  <si>
    <t>KE</t>
  </si>
  <si>
    <t>KEN</t>
  </si>
  <si>
    <t>Kenya</t>
  </si>
  <si>
    <t>KI</t>
  </si>
  <si>
    <t>KIR</t>
  </si>
  <si>
    <t>Kiribati</t>
  </si>
  <si>
    <t>KP</t>
  </si>
  <si>
    <t>PRK</t>
  </si>
  <si>
    <t>Korea, Democratic People's Republic Of</t>
  </si>
  <si>
    <t>KR</t>
  </si>
  <si>
    <t>KOR</t>
  </si>
  <si>
    <t>Korea, Republic of</t>
  </si>
  <si>
    <t>KX</t>
  </si>
  <si>
    <t>UNK</t>
  </si>
  <si>
    <t>Kosovo, Republic of</t>
  </si>
  <si>
    <t>UVK</t>
  </si>
  <si>
    <t>XK</t>
  </si>
  <si>
    <t>KOS</t>
  </si>
  <si>
    <t>KW</t>
  </si>
  <si>
    <t>KWT</t>
  </si>
  <si>
    <t>Kuwait</t>
  </si>
  <si>
    <t>KG</t>
  </si>
  <si>
    <t>KGZ</t>
  </si>
  <si>
    <t>Kyrgyzstan</t>
  </si>
  <si>
    <t>LA</t>
  </si>
  <si>
    <t>LAO</t>
  </si>
  <si>
    <t>Lao People's Democratic Republic</t>
  </si>
  <si>
    <t>LV</t>
  </si>
  <si>
    <t>LVA</t>
  </si>
  <si>
    <t>Latvia</t>
  </si>
  <si>
    <t>LB</t>
  </si>
  <si>
    <t>LBN</t>
  </si>
  <si>
    <t>Lebanon</t>
  </si>
  <si>
    <t>LS</t>
  </si>
  <si>
    <t>LSO</t>
  </si>
  <si>
    <t>Lesotho</t>
  </si>
  <si>
    <t>LR</t>
  </si>
  <si>
    <t>LBR</t>
  </si>
  <si>
    <t>Liberia</t>
  </si>
  <si>
    <t>LY</t>
  </si>
  <si>
    <t>LBY</t>
  </si>
  <si>
    <t>Libya</t>
  </si>
  <si>
    <t>LI</t>
  </si>
  <si>
    <t>LIE</t>
  </si>
  <si>
    <t>Liechtenstein</t>
  </si>
  <si>
    <t>LT</t>
  </si>
  <si>
    <t>LTU</t>
  </si>
  <si>
    <t>Lithuania</t>
  </si>
  <si>
    <t>LU</t>
  </si>
  <si>
    <t>LUX</t>
  </si>
  <si>
    <t>Luxembourg</t>
  </si>
  <si>
    <t>MO</t>
  </si>
  <si>
    <t>MAC</t>
  </si>
  <si>
    <t>Macao, Special Administrative Region of China</t>
  </si>
  <si>
    <t>MK</t>
  </si>
  <si>
    <t>MKD</t>
  </si>
  <si>
    <t>Macedonia, Republic of</t>
  </si>
  <si>
    <t>MG</t>
  </si>
  <si>
    <t>MDG</t>
  </si>
  <si>
    <t>Madagascar</t>
  </si>
  <si>
    <t>MW</t>
  </si>
  <si>
    <t>MWI</t>
  </si>
  <si>
    <t>Malawi</t>
  </si>
  <si>
    <t>MY</t>
  </si>
  <si>
    <t>MYS</t>
  </si>
  <si>
    <t>Malaysia</t>
  </si>
  <si>
    <t>MV</t>
  </si>
  <si>
    <t>MDV</t>
  </si>
  <si>
    <t>Maldives</t>
  </si>
  <si>
    <t>ML</t>
  </si>
  <si>
    <t>MLI</t>
  </si>
  <si>
    <t>Mali</t>
  </si>
  <si>
    <t>MT</t>
  </si>
  <si>
    <t>MLT</t>
  </si>
  <si>
    <t>Malta</t>
  </si>
  <si>
    <t>MH</t>
  </si>
  <si>
    <t>MHL</t>
  </si>
  <si>
    <t>Marshall Islands, Republic of the</t>
  </si>
  <si>
    <t>MQ</t>
  </si>
  <si>
    <t>MTQ</t>
  </si>
  <si>
    <t>Martinique</t>
  </si>
  <si>
    <t>MR</t>
  </si>
  <si>
    <t>MRT</t>
  </si>
  <si>
    <t>Mauritania</t>
  </si>
  <si>
    <t>MU</t>
  </si>
  <si>
    <t>MUS</t>
  </si>
  <si>
    <t>Mauritius</t>
  </si>
  <si>
    <t>YT</t>
  </si>
  <si>
    <t>MYT</t>
  </si>
  <si>
    <t>Mayotte</t>
  </si>
  <si>
    <t>MX</t>
  </si>
  <si>
    <t>MEX</t>
  </si>
  <si>
    <t>Mexico</t>
  </si>
  <si>
    <t>FM</t>
  </si>
  <si>
    <t>FSM</t>
  </si>
  <si>
    <t>Micronesia, Federated States of</t>
  </si>
  <si>
    <t>MD</t>
  </si>
  <si>
    <t>MDA</t>
  </si>
  <si>
    <t>Moldova</t>
  </si>
  <si>
    <t>MC</t>
  </si>
  <si>
    <t>MCO</t>
  </si>
  <si>
    <t>Monaco</t>
  </si>
  <si>
    <t>MN</t>
  </si>
  <si>
    <t>MNG</t>
  </si>
  <si>
    <t>Mongolia</t>
  </si>
  <si>
    <t>ME</t>
  </si>
  <si>
    <t>MNE</t>
  </si>
  <si>
    <t>Montenegro</t>
  </si>
  <si>
    <t>MS</t>
  </si>
  <si>
    <t>MSR</t>
  </si>
  <si>
    <t>Montserrat</t>
  </si>
  <si>
    <t>MA</t>
  </si>
  <si>
    <t>MAR</t>
  </si>
  <si>
    <t>Morocco</t>
  </si>
  <si>
    <t>MZ</t>
  </si>
  <si>
    <t>MOZ</t>
  </si>
  <si>
    <t>Mozambique</t>
  </si>
  <si>
    <t>MM</t>
  </si>
  <si>
    <t>MMR</t>
  </si>
  <si>
    <t>Myanmar</t>
  </si>
  <si>
    <t>NA</t>
  </si>
  <si>
    <t>NAM</t>
  </si>
  <si>
    <t>Namibia</t>
  </si>
  <si>
    <t>NR</t>
  </si>
  <si>
    <t>NRU</t>
  </si>
  <si>
    <t>Nauru</t>
  </si>
  <si>
    <t>NP</t>
  </si>
  <si>
    <t>NPL</t>
  </si>
  <si>
    <t>Nepal</t>
  </si>
  <si>
    <t>NL</t>
  </si>
  <si>
    <t>NLD</t>
  </si>
  <si>
    <t>Netherlands</t>
  </si>
  <si>
    <t>AN</t>
  </si>
  <si>
    <t>ANT</t>
  </si>
  <si>
    <t>Netherlands Antilles</t>
  </si>
  <si>
    <t>NC</t>
  </si>
  <si>
    <t>NCL</t>
  </si>
  <si>
    <t>New Caledonia</t>
  </si>
  <si>
    <t>NZ</t>
  </si>
  <si>
    <t>NZL</t>
  </si>
  <si>
    <t>New Zealand</t>
  </si>
  <si>
    <t>NI</t>
  </si>
  <si>
    <t>NIC</t>
  </si>
  <si>
    <t>Nicaragua</t>
  </si>
  <si>
    <t>NE</t>
  </si>
  <si>
    <t>NER</t>
  </si>
  <si>
    <t>Niger</t>
  </si>
  <si>
    <t>NG</t>
  </si>
  <si>
    <t>NGA</t>
  </si>
  <si>
    <t>Nigeria</t>
  </si>
  <si>
    <t>NU</t>
  </si>
  <si>
    <t>NIU</t>
  </si>
  <si>
    <t>Niue</t>
  </si>
  <si>
    <t>NF</t>
  </si>
  <si>
    <t>NFK</t>
  </si>
  <si>
    <t>Norfolk Island</t>
  </si>
  <si>
    <t>MP</t>
  </si>
  <si>
    <t>MNP</t>
  </si>
  <si>
    <t>Northern Mariana Islands</t>
  </si>
  <si>
    <t>NO</t>
  </si>
  <si>
    <t>NOR</t>
  </si>
  <si>
    <t>Norway</t>
  </si>
  <si>
    <t>OM</t>
  </si>
  <si>
    <t>OMN</t>
  </si>
  <si>
    <t>Oman</t>
  </si>
  <si>
    <t>PK</t>
  </si>
  <si>
    <t>PAK</t>
  </si>
  <si>
    <t>Pakistan</t>
  </si>
  <si>
    <t>PW</t>
  </si>
  <si>
    <t>PLW</t>
  </si>
  <si>
    <t>Palau</t>
  </si>
  <si>
    <t>PS</t>
  </si>
  <si>
    <t>PSE</t>
  </si>
  <si>
    <t>Palestinian Territory, Occupied</t>
  </si>
  <si>
    <t>PA</t>
  </si>
  <si>
    <t>PAN</t>
  </si>
  <si>
    <t>Panama</t>
  </si>
  <si>
    <t>PG</t>
  </si>
  <si>
    <t>PNG</t>
  </si>
  <si>
    <t xml:space="preserve">Papua New Guinea, Independent State of </t>
  </si>
  <si>
    <t>PY</t>
  </si>
  <si>
    <t>PRY</t>
  </si>
  <si>
    <t>Paraguay</t>
  </si>
  <si>
    <t>PE</t>
  </si>
  <si>
    <t>PER</t>
  </si>
  <si>
    <t>Peru</t>
  </si>
  <si>
    <t>PH</t>
  </si>
  <si>
    <t>PHL</t>
  </si>
  <si>
    <t>Philippines</t>
  </si>
  <si>
    <t>PN</t>
  </si>
  <si>
    <t>PCN</t>
  </si>
  <si>
    <t>Pitcairn, Henderson, Ducie and Oeno Islands</t>
  </si>
  <si>
    <t>PL</t>
  </si>
  <si>
    <t>POL</t>
  </si>
  <si>
    <t>Poland</t>
  </si>
  <si>
    <t>PT</t>
  </si>
  <si>
    <t>PRT</t>
  </si>
  <si>
    <t>Portugal</t>
  </si>
  <si>
    <t>PR</t>
  </si>
  <si>
    <t>PRI</t>
  </si>
  <si>
    <t>Puerto Rico</t>
  </si>
  <si>
    <t>QA</t>
  </si>
  <si>
    <t>QAT</t>
  </si>
  <si>
    <t>Qatar</t>
  </si>
  <si>
    <t>RE</t>
  </si>
  <si>
    <t>REU</t>
  </si>
  <si>
    <t>Reunion</t>
  </si>
  <si>
    <t>RO</t>
  </si>
  <si>
    <t>ROU</t>
  </si>
  <si>
    <t>Romania</t>
  </si>
  <si>
    <t>RU</t>
  </si>
  <si>
    <t>RUS</t>
  </si>
  <si>
    <t>Russia</t>
  </si>
  <si>
    <t>RW</t>
  </si>
  <si>
    <t>RWA</t>
  </si>
  <si>
    <t>Rwanda</t>
  </si>
  <si>
    <t>SH</t>
  </si>
  <si>
    <t>SHN</t>
  </si>
  <si>
    <t>Saint Helena</t>
  </si>
  <si>
    <t>KN</t>
  </si>
  <si>
    <t>KNA</t>
  </si>
  <si>
    <t>Saint Kitts and Nevis</t>
  </si>
  <si>
    <t>LC</t>
  </si>
  <si>
    <t>LCA</t>
  </si>
  <si>
    <t>Saint Lucia</t>
  </si>
  <si>
    <t>PM</t>
  </si>
  <si>
    <t>SPM</t>
  </si>
  <si>
    <t>Saint Pierre and Miquelon</t>
  </si>
  <si>
    <t>VC</t>
  </si>
  <si>
    <t>VCT</t>
  </si>
  <si>
    <t>Saint Vincent and Grenadines</t>
  </si>
  <si>
    <t>BL</t>
  </si>
  <si>
    <t>BLM</t>
  </si>
  <si>
    <t>Saint-Barthélemy</t>
  </si>
  <si>
    <t>MF</t>
  </si>
  <si>
    <t>MAF</t>
  </si>
  <si>
    <t>Saint-Martin (French part)</t>
  </si>
  <si>
    <t>WS</t>
  </si>
  <si>
    <t>WSM</t>
  </si>
  <si>
    <t>Samoa, Independent State of</t>
  </si>
  <si>
    <t>SM</t>
  </si>
  <si>
    <t>SMR</t>
  </si>
  <si>
    <t>San Marino</t>
  </si>
  <si>
    <t>ST</t>
  </si>
  <si>
    <t>STP</t>
  </si>
  <si>
    <t>Sao Tome and Principe</t>
  </si>
  <si>
    <t>SA</t>
  </si>
  <si>
    <t>SAU</t>
  </si>
  <si>
    <t>Saudi Arabia</t>
  </si>
  <si>
    <t>SN</t>
  </si>
  <si>
    <t>SEN</t>
  </si>
  <si>
    <t>Senegal</t>
  </si>
  <si>
    <t>RS</t>
  </si>
  <si>
    <t>SRB</t>
  </si>
  <si>
    <t>Serbia, Republic of</t>
  </si>
  <si>
    <t>SC</t>
  </si>
  <si>
    <t>SYC</t>
  </si>
  <si>
    <t>Seychelles</t>
  </si>
  <si>
    <t>SL</t>
  </si>
  <si>
    <t>SLE</t>
  </si>
  <si>
    <t>Sierra Leone</t>
  </si>
  <si>
    <t>SG</t>
  </si>
  <si>
    <t>SGP</t>
  </si>
  <si>
    <t>Singapore</t>
  </si>
  <si>
    <t>SX</t>
  </si>
  <si>
    <t>SXM</t>
  </si>
  <si>
    <t>Sint Maarten (Dutch part)</t>
  </si>
  <si>
    <t>SK</t>
  </si>
  <si>
    <t>SVK</t>
  </si>
  <si>
    <t>Slovakia</t>
  </si>
  <si>
    <t>SI</t>
  </si>
  <si>
    <t>SVN</t>
  </si>
  <si>
    <t>Slovenia</t>
  </si>
  <si>
    <t>SB</t>
  </si>
  <si>
    <t>SLB</t>
  </si>
  <si>
    <t>Solomon Islands</t>
  </si>
  <si>
    <t>SO</t>
  </si>
  <si>
    <t>SOM</t>
  </si>
  <si>
    <t>Somalia, Federal Republic of</t>
  </si>
  <si>
    <t>ZA</t>
  </si>
  <si>
    <t>ZAF</t>
  </si>
  <si>
    <t>South Africa</t>
  </si>
  <si>
    <t>GS</t>
  </si>
  <si>
    <t>SGS</t>
  </si>
  <si>
    <t>South Georgia and the South Sandwich Islands</t>
  </si>
  <si>
    <t>SS</t>
  </si>
  <si>
    <t>SSD</t>
  </si>
  <si>
    <t>South Sudan</t>
  </si>
  <si>
    <t>ES</t>
  </si>
  <si>
    <t>ESP</t>
  </si>
  <si>
    <t>Spain</t>
  </si>
  <si>
    <t>LK</t>
  </si>
  <si>
    <t>LKA</t>
  </si>
  <si>
    <t>Sri Lanka</t>
  </si>
  <si>
    <t>SD</t>
  </si>
  <si>
    <t>SDN</t>
  </si>
  <si>
    <t>Sudan</t>
  </si>
  <si>
    <t>SR</t>
  </si>
  <si>
    <t>SUR</t>
  </si>
  <si>
    <t>Suriname</t>
  </si>
  <si>
    <t>SJ</t>
  </si>
  <si>
    <t>SJM</t>
  </si>
  <si>
    <t>Svalbard and Jan Mayen Islands</t>
  </si>
  <si>
    <t>SZ</t>
  </si>
  <si>
    <t>SWZ</t>
  </si>
  <si>
    <t>Swaziland</t>
  </si>
  <si>
    <t>SE</t>
  </si>
  <si>
    <t>SWE</t>
  </si>
  <si>
    <t>Sweden</t>
  </si>
  <si>
    <t>CH</t>
  </si>
  <si>
    <t>CHE</t>
  </si>
  <si>
    <t>Switzerland</t>
  </si>
  <si>
    <t>SY</t>
  </si>
  <si>
    <t>SYR</t>
  </si>
  <si>
    <t>Syrian Arab Republic</t>
  </si>
  <si>
    <t>TW</t>
  </si>
  <si>
    <t>TWN</t>
  </si>
  <si>
    <t>Taiwan, Republic of China</t>
  </si>
  <si>
    <t>TJ</t>
  </si>
  <si>
    <t>TJK</t>
  </si>
  <si>
    <t>Tajikistan</t>
  </si>
  <si>
    <t>TZ</t>
  </si>
  <si>
    <t>TZA</t>
  </si>
  <si>
    <t>Tanzania, United Republic of</t>
  </si>
  <si>
    <t>TH</t>
  </si>
  <si>
    <t>THA</t>
  </si>
  <si>
    <t>Thailand</t>
  </si>
  <si>
    <t>TL</t>
  </si>
  <si>
    <t>TLS</t>
  </si>
  <si>
    <t>Timor-Leste</t>
  </si>
  <si>
    <t>TG</t>
  </si>
  <si>
    <t>TGO</t>
  </si>
  <si>
    <t>Togo</t>
  </si>
  <si>
    <t>TK</t>
  </si>
  <si>
    <t>TKL</t>
  </si>
  <si>
    <t>Tokelau</t>
  </si>
  <si>
    <t>TO</t>
  </si>
  <si>
    <t>TON</t>
  </si>
  <si>
    <t>Tonga</t>
  </si>
  <si>
    <t>TT</t>
  </si>
  <si>
    <t>TTO</t>
  </si>
  <si>
    <t>Trinidad and Tobago</t>
  </si>
  <si>
    <t>TN</t>
  </si>
  <si>
    <t>TUN</t>
  </si>
  <si>
    <t>Tunisia</t>
  </si>
  <si>
    <t>TR</t>
  </si>
  <si>
    <t>TUR</t>
  </si>
  <si>
    <t>Turkey</t>
  </si>
  <si>
    <t>TM</t>
  </si>
  <si>
    <t>TKM</t>
  </si>
  <si>
    <t>Turkmenistan</t>
  </si>
  <si>
    <t>TC</t>
  </si>
  <si>
    <t>TCA</t>
  </si>
  <si>
    <t>Turks and Caicos Islands</t>
  </si>
  <si>
    <t>TV</t>
  </si>
  <si>
    <t>TUV</t>
  </si>
  <si>
    <t>Tuvalu</t>
  </si>
  <si>
    <t>UG</t>
  </si>
  <si>
    <t>UGA</t>
  </si>
  <si>
    <t>Uganda</t>
  </si>
  <si>
    <t>UA</t>
  </si>
  <si>
    <t>UKR</t>
  </si>
  <si>
    <t>Ukraine</t>
  </si>
  <si>
    <t>AE</t>
  </si>
  <si>
    <t>ARE</t>
  </si>
  <si>
    <t>United Arab Emirates</t>
  </si>
  <si>
    <t>GB</t>
  </si>
  <si>
    <t>GBR</t>
  </si>
  <si>
    <t>United Kingdom</t>
  </si>
  <si>
    <t>US</t>
  </si>
  <si>
    <t>USA</t>
  </si>
  <si>
    <t>United States</t>
  </si>
  <si>
    <t>UM</t>
  </si>
  <si>
    <t>UMI</t>
  </si>
  <si>
    <t>United States Minor Outlying Islands</t>
  </si>
  <si>
    <t>UY</t>
  </si>
  <si>
    <t>URY</t>
  </si>
  <si>
    <t>Uruguay</t>
  </si>
  <si>
    <t>UZ</t>
  </si>
  <si>
    <t>UZB</t>
  </si>
  <si>
    <t>Uzbekistan</t>
  </si>
  <si>
    <t>VU</t>
  </si>
  <si>
    <t>VUT</t>
  </si>
  <si>
    <t>Vanuatu</t>
  </si>
  <si>
    <t>VE</t>
  </si>
  <si>
    <t>VEN</t>
  </si>
  <si>
    <t>Venezuela</t>
  </si>
  <si>
    <t>VN</t>
  </si>
  <si>
    <t>VNM</t>
  </si>
  <si>
    <t>Viet Nam</t>
  </si>
  <si>
    <t>VI</t>
  </si>
  <si>
    <t>VIR</t>
  </si>
  <si>
    <t>Virgin Islands, US</t>
  </si>
  <si>
    <t>VG</t>
  </si>
  <si>
    <t>VGB</t>
  </si>
  <si>
    <t>British Virgin Islands</t>
  </si>
  <si>
    <t>WF</t>
  </si>
  <si>
    <t>WLF</t>
  </si>
  <si>
    <t>Wallis and Futuna Islands</t>
  </si>
  <si>
    <t>EH</t>
  </si>
  <si>
    <t>ESH</t>
  </si>
  <si>
    <t>Western Sahara</t>
  </si>
  <si>
    <t>YE</t>
  </si>
  <si>
    <t>YEM</t>
  </si>
  <si>
    <t>Yemen</t>
  </si>
  <si>
    <t>ZM</t>
  </si>
  <si>
    <t>ZMB</t>
  </si>
  <si>
    <t>Zambia</t>
  </si>
  <si>
    <t>ZW</t>
  </si>
  <si>
    <t>ZWE</t>
  </si>
  <si>
    <t>Zimbabwe</t>
  </si>
  <si>
    <t>Institution/branch name</t>
  </si>
  <si>
    <t>Select whether you respond on behalf of a country or an insitution:</t>
  </si>
  <si>
    <t>Questions on Payments</t>
  </si>
  <si>
    <t>No</t>
  </si>
  <si>
    <t>Please explain your answer:</t>
  </si>
  <si>
    <t>Select "X" where applicable</t>
  </si>
  <si>
    <t xml:space="preserve">SWIFT proposes a migration of cross-border payments from MT to ISO 20022 starting in 2021 or 2022 and ending in 2025 or 2026, depending on progress in the MI space. Do you support the proposed dates? </t>
  </si>
  <si>
    <t>Institution Primary BIC</t>
  </si>
  <si>
    <t>Institution Primary BIC 1</t>
  </si>
  <si>
    <t>Institution Primary BIC 2</t>
  </si>
  <si>
    <t>Institution Primary BIC 3</t>
  </si>
  <si>
    <t>Institution Primary BIC 4</t>
  </si>
  <si>
    <t>Institution Primary BIC 5</t>
  </si>
  <si>
    <t>Institution Primary BIC 6</t>
  </si>
  <si>
    <t>Institution Primary BIC 7</t>
  </si>
  <si>
    <t>Institution Primary BIC 8</t>
  </si>
  <si>
    <t>Institution Primary BIC 9</t>
  </si>
  <si>
    <t>Institution Primary BIC 10</t>
  </si>
  <si>
    <t>Institution Primary BIC 11</t>
  </si>
  <si>
    <t>Institution Primary BIC 12</t>
  </si>
  <si>
    <t>Institution Primary BIC 13</t>
  </si>
  <si>
    <t>Institution Primary BIC 14</t>
  </si>
  <si>
    <t>Institution/branch Name 1</t>
  </si>
  <si>
    <t>Q1</t>
  </si>
  <si>
    <t>Payments</t>
  </si>
  <si>
    <t>Q2</t>
  </si>
  <si>
    <t>n°</t>
  </si>
  <si>
    <t>Q3</t>
  </si>
  <si>
    <t>Section</t>
  </si>
  <si>
    <t>Q?</t>
  </si>
  <si>
    <t>Question</t>
  </si>
  <si>
    <t>Q4</t>
  </si>
  <si>
    <t>Yes?</t>
  </si>
  <si>
    <t>No?</t>
  </si>
  <si>
    <t xml:space="preserve">Are there any processes not listed here that should be redesigned? </t>
  </si>
  <si>
    <t>If yes, please specify:</t>
  </si>
  <si>
    <t>Q5</t>
  </si>
  <si>
    <t>Q4bis</t>
  </si>
  <si>
    <t>Questions on Securities</t>
  </si>
  <si>
    <t>Select answer:</t>
  </si>
  <si>
    <t>If yes, please indicate which message types/business areas used:</t>
  </si>
  <si>
    <t>Securities</t>
  </si>
  <si>
    <t>Account Management (acmt)</t>
  </si>
  <si>
    <t>Administration (admi)</t>
  </si>
  <si>
    <t>Corporate Actions (seev)</t>
  </si>
  <si>
    <t>Collateral Management (colr)</t>
  </si>
  <si>
    <t>Investment Funds (setr, semt, sese)</t>
  </si>
  <si>
    <t>Proxy Voting (seev)</t>
  </si>
  <si>
    <t>Reference Data and/or Standing Settlement Instructions  (reda)</t>
  </si>
  <si>
    <t>Regulatory reporting (auth)</t>
  </si>
  <si>
    <t>Securities Clearing (secl)</t>
  </si>
  <si>
    <t>Settlement &amp; Reconciliation (semt, sese)</t>
  </si>
  <si>
    <t>Which of the drivers for adoption of ISO 20022 for cross-border payments apply to your country or organisation?</t>
  </si>
  <si>
    <t xml:space="preserve">Does the combination of drivers justify a migration of cross-border payments to ISO 20022? </t>
  </si>
  <si>
    <t>A change of standards provides a rare opportunity to rethink suboptimal business processes, and replace them with an improved process or value-added network solution. A list of candidate processes for your feedback can be found in Annex 6. Regarding the processes to rethink, please indicate if you agree with the analysis?</t>
  </si>
  <si>
    <r>
      <t>I</t>
    </r>
    <r>
      <rPr>
        <b/>
        <i/>
        <sz val="10"/>
        <rFont val="Arial"/>
        <family val="2"/>
      </rPr>
      <t>f you are responding on behalf of a country:</t>
    </r>
    <r>
      <rPr>
        <b/>
        <sz val="10"/>
        <rFont val="Arial"/>
        <family val="2"/>
      </rPr>
      <t xml:space="preserve"> Do the securities MIs in your community support or mandate the use of ISO 20022? </t>
    </r>
  </si>
  <si>
    <r>
      <rPr>
        <b/>
        <i/>
        <sz val="10"/>
        <rFont val="Arial"/>
        <family val="2"/>
      </rPr>
      <t xml:space="preserve">If you are responding on behalf of an individual institution: </t>
    </r>
    <r>
      <rPr>
        <b/>
        <sz val="10"/>
        <rFont val="Arial"/>
        <family val="2"/>
      </rPr>
      <t>Does your organisation have the capability to support ISO 20022 messaging today?</t>
    </r>
  </si>
  <si>
    <r>
      <rPr>
        <b/>
        <i/>
        <sz val="10"/>
        <color theme="1"/>
        <rFont val="Arial"/>
        <family val="2"/>
      </rPr>
      <t>If you are responding on behalf of an individual institution:</t>
    </r>
    <r>
      <rPr>
        <b/>
        <sz val="10"/>
        <color theme="1"/>
        <rFont val="Arial"/>
        <family val="2"/>
      </rPr>
      <t xml:space="preserve"> Does your organisation participate in a securities market infrastructure that already offers, or has clear plans to offer ISO 20022? </t>
    </r>
  </si>
  <si>
    <t xml:space="preserve">Financial market infrastructure(s) adoption of ISO 20022 and the need to maintain transparent interoperability with cross-border payments </t>
  </si>
  <si>
    <t>Compliance concerns regarding completeness and structure of data</t>
  </si>
  <si>
    <t xml:space="preserve">Interest in offering new corporate payment services enabled by ISO 20022 </t>
  </si>
  <si>
    <t xml:space="preserve">Impact of new requirements for real-time (instant) payments </t>
  </si>
  <si>
    <t xml:space="preserve">End-to-end processing of ISO 20022 transactions received from corporates. </t>
  </si>
  <si>
    <t>Please specify if there are any other important drivers that are not covered in this list:</t>
  </si>
  <si>
    <t>Do the drivers described in this section justify migration to ISO 20022?</t>
  </si>
  <si>
    <t xml:space="preserve">Do you believe migration to ISO 20022 could be leveraged to transition currently sub-optimal message based processes in securities to other technological solutions such as API, cloud-based utility? </t>
  </si>
  <si>
    <t xml:space="preserve">We propose to start the migration of cross-border securities traffic to ISO 20022 at a later point in time than the migration of correspondent banking MT traffic </t>
  </si>
  <si>
    <t>Q6</t>
  </si>
  <si>
    <t>Q7</t>
  </si>
  <si>
    <t>Which of the following approaches to migrate to ISO 20022 would you prefer?</t>
  </si>
  <si>
    <t>Questions on Trade Finance</t>
  </si>
  <si>
    <t>We believe that there is currently no appetite to envisage a migration of Category 7 messages to ISO 20022 standards in a similar timeframe to the one being proposed in other business domains. Do you agree?</t>
  </si>
  <si>
    <t>Trade Finance</t>
  </si>
  <si>
    <t>Questions on FX/Treasury</t>
  </si>
  <si>
    <t>We believe there is no industry driver requiring the Category 3 and 6 messages to move to ISO 20022 standards in a similar timeframe to the one being proposed in other business domains.  Do you agree?</t>
  </si>
  <si>
    <t>FX/treasury</t>
  </si>
  <si>
    <t>Questions on Migration Strategy</t>
  </si>
  <si>
    <t>Migration strategy</t>
  </si>
  <si>
    <t>Do you support the phased approach: CUG-Coexistence-Full?</t>
  </si>
  <si>
    <t>Overview</t>
  </si>
  <si>
    <t>CUG phase</t>
  </si>
  <si>
    <t>Do you foresee any practical obstacle to the implementation of a CUG as described?</t>
  </si>
  <si>
    <t>Do you agree with the entry criteria outlined?</t>
  </si>
  <si>
    <t>Coexistence phase</t>
  </si>
  <si>
    <t xml:space="preserve">Do you agree with the entry criteria outlined? </t>
  </si>
  <si>
    <t>Does the proposed coexistence approach meet the migration objective, which is to allow ISO 20022 adopters to benefit from the standard, and also maintain coexistence with users yet to implement ISO 20022?</t>
  </si>
  <si>
    <t xml:space="preserve">Our proposed approach foresees that a translated message will be provided based on the sent message, i.e. MT user continues to receive MT as a convenience for back-office processing. Please indicate which of the two options below is more acceptable to your country/ organisation and why. </t>
  </si>
  <si>
    <r>
      <rPr>
        <b/>
        <u/>
        <sz val="10"/>
        <color theme="3"/>
        <rFont val="Arial"/>
        <family val="2"/>
      </rPr>
      <t>Option 1</t>
    </r>
    <r>
      <rPr>
        <b/>
        <sz val="10"/>
        <color theme="1"/>
        <rFont val="Arial"/>
        <family val="2"/>
      </rPr>
      <t>: Sender is responsible, i.e. the sender must have in place a translation capability before starting to send ISO 20022. (SWIFT will make a translation service available together with needed testing capability)</t>
    </r>
  </si>
  <si>
    <r>
      <rPr>
        <b/>
        <u/>
        <sz val="10"/>
        <color theme="3"/>
        <rFont val="Arial"/>
        <family val="2"/>
      </rPr>
      <t>Option 2</t>
    </r>
    <r>
      <rPr>
        <b/>
        <sz val="10"/>
        <color theme="1"/>
        <rFont val="Arial"/>
        <family val="2"/>
      </rPr>
      <t>: Receiver is responsible, i.e. it will be the responsibility of the receiver to comply with any obligations arising from receipt of the original.</t>
    </r>
  </si>
  <si>
    <r>
      <rPr>
        <b/>
        <u/>
        <sz val="10"/>
        <color theme="3"/>
        <rFont val="Arial"/>
        <family val="2"/>
      </rPr>
      <t>Option 1</t>
    </r>
    <r>
      <rPr>
        <b/>
        <sz val="10"/>
        <color theme="1"/>
        <rFont val="Arial"/>
        <family val="2"/>
      </rPr>
      <t xml:space="preserve">: Migration of cross-border securities traffic should start only once the coexistence period for payments has started. Do you agree? </t>
    </r>
  </si>
  <si>
    <r>
      <rPr>
        <b/>
        <u/>
        <sz val="10"/>
        <color theme="3"/>
        <rFont val="Arial"/>
        <family val="2"/>
      </rPr>
      <t>Option 2</t>
    </r>
    <r>
      <rPr>
        <b/>
        <sz val="10"/>
        <color theme="1"/>
        <rFont val="Arial"/>
        <family val="2"/>
      </rPr>
      <t xml:space="preserve">: Migration of cross-border securities traffic should start once the coexistence period for payments is completed. Do you agree? </t>
    </r>
  </si>
  <si>
    <t>Option 1 agree/disagree</t>
  </si>
  <si>
    <t>Option 2 agree/disagree</t>
  </si>
  <si>
    <t>The text highlights a possible risk for payments intermediaries. How significant is this risk?</t>
  </si>
  <si>
    <t>Q8</t>
  </si>
  <si>
    <t>How could the intermediary risk be mitigated?</t>
  </si>
  <si>
    <t xml:space="preserve">In the scenario where both the ISO 20022 and MT message are made available to the receiver, do you see any obligations, such as additional sanctions screening, arise? </t>
  </si>
  <si>
    <t>Q9</t>
  </si>
  <si>
    <t>Q10</t>
  </si>
  <si>
    <t>Full phase</t>
  </si>
  <si>
    <t>Questions on Migration Support</t>
  </si>
  <si>
    <t>Directory services:</t>
  </si>
  <si>
    <t>What level of data granularity is required in the directory for users to make accurate routing decisions; e.g. is a determination based on BIC8, message category and currency sufficient?</t>
  </si>
  <si>
    <t>Migration support</t>
  </si>
  <si>
    <t>Market practice:</t>
  </si>
  <si>
    <t xml:space="preserve">Do you agree that market practice validation is necessary to guarantee interoperability for many-to-many processes? </t>
  </si>
  <si>
    <t>Do you agree that formal market practice is required to facilitate translation, and therefore coexistence?</t>
  </si>
  <si>
    <t>Translation services:</t>
  </si>
  <si>
    <t>Do you agree that it is important to make all sent data available to the receiver?</t>
  </si>
  <si>
    <t>Do you have any views about how a translation service should be delivered?</t>
  </si>
  <si>
    <t>Do you accept that some ‘clean-up’ of the way MT is used may be necessary to facilitate effective translation?</t>
  </si>
  <si>
    <t>Questions on Maintenance and Release Management</t>
  </si>
  <si>
    <r>
      <t xml:space="preserve">Do you believe that the proposed combination of </t>
    </r>
    <r>
      <rPr>
        <b/>
        <u/>
        <sz val="10"/>
        <color theme="1"/>
        <rFont val="Arial"/>
        <family val="2"/>
      </rPr>
      <t>formal usage guidelines/ SWIFT community engagement with the ISO 20022 process/ the provision that a new message version will only be implemented if agreed by the community</t>
    </r>
    <r>
      <rPr>
        <b/>
        <sz val="10"/>
        <color theme="1"/>
        <rFont val="Arial"/>
        <family val="2"/>
      </rPr>
      <t xml:space="preserve"> provides appropriate control over the evolution of ISO 20022 for the ‘many-to-many’ business on SWIFT?</t>
    </r>
  </si>
  <si>
    <t>Maintenance &amp; Release Mgt</t>
  </si>
  <si>
    <t>Do you agree with the proposed limitations to MT maintenance as migration progresses?</t>
  </si>
  <si>
    <t>Institution/branch Name 2</t>
  </si>
  <si>
    <t>Institution/branch Name 3</t>
  </si>
  <si>
    <t>Institution/branch Name 4</t>
  </si>
  <si>
    <t>Institution/branch Name 5</t>
  </si>
  <si>
    <t>Institution/branch Name 6</t>
  </si>
  <si>
    <t>Institution/branch Name 7</t>
  </si>
  <si>
    <t>Institution/branch Name 8</t>
  </si>
  <si>
    <t>Institution/branch Name 9</t>
  </si>
  <si>
    <t>Institution/branch Name 10</t>
  </si>
  <si>
    <t>Institution/branch Name 11</t>
  </si>
  <si>
    <t>Institution/branch Name 12</t>
  </si>
  <si>
    <t>Institution/branch Name 13</t>
  </si>
  <si>
    <t>Institution/branch Name 14</t>
  </si>
  <si>
    <t>Please specify:</t>
  </si>
  <si>
    <t>Other 1</t>
  </si>
  <si>
    <t>Other 2</t>
  </si>
  <si>
    <t>Other 3</t>
  </si>
  <si>
    <t>Other, please specify:</t>
  </si>
  <si>
    <t>Yes once started</t>
  </si>
  <si>
    <t>Yes once completed</t>
  </si>
  <si>
    <t>Please indicate why not:</t>
  </si>
  <si>
    <t>Please provide details [Different timelines per business domain selected]:</t>
  </si>
  <si>
    <t>Please indicate why not [Not selected]:</t>
  </si>
  <si>
    <t>Please describe any limits [Yes selected]:</t>
  </si>
  <si>
    <t>Please indicate why not [No selected]:</t>
  </si>
  <si>
    <t>Please specify [Yes selected]:</t>
  </si>
  <si>
    <t>Please explain your answer [Yes selected]:</t>
  </si>
  <si>
    <t>Please indicate why and suggest potential migration date(s) [No selected]:</t>
  </si>
  <si>
    <t>Please indicate why (too late/ too soon) and suggest the migration date(s) you would prefer [No selected]:</t>
  </si>
  <si>
    <r>
      <t xml:space="preserve">Select </t>
    </r>
    <r>
      <rPr>
        <b/>
        <sz val="10"/>
        <color theme="1"/>
        <rFont val="Arial"/>
        <family val="2"/>
      </rPr>
      <t>country</t>
    </r>
    <r>
      <rPr>
        <sz val="10"/>
        <color theme="1"/>
        <rFont val="Arial"/>
        <family val="2"/>
      </rPr>
      <t xml:space="preserve"> you are responding on behalf of:</t>
    </r>
  </si>
  <si>
    <r>
      <t xml:space="preserve">Specify the </t>
    </r>
    <r>
      <rPr>
        <b/>
        <sz val="10"/>
        <color theme="1"/>
        <rFont val="Arial"/>
        <family val="2"/>
      </rPr>
      <t>institution</t>
    </r>
    <r>
      <rPr>
        <sz val="10"/>
        <color theme="1"/>
        <rFont val="Arial"/>
        <family val="2"/>
      </rPr>
      <t xml:space="preserve"> you are responding on behalve of:</t>
    </r>
  </si>
  <si>
    <r>
      <t xml:space="preserve">In case you answer is also on behalf  of other branches or entities, please provide a </t>
    </r>
    <r>
      <rPr>
        <b/>
        <sz val="10"/>
        <color theme="1"/>
        <rFont val="Arial"/>
        <family val="2"/>
      </rPr>
      <t>list of those institutions</t>
    </r>
    <r>
      <rPr>
        <sz val="10"/>
        <color theme="1"/>
        <rFont val="Arial"/>
        <family val="2"/>
      </rPr>
      <t>:</t>
    </r>
  </si>
  <si>
    <r>
      <t xml:space="preserve">Select whether you respond </t>
    </r>
    <r>
      <rPr>
        <b/>
        <sz val="10"/>
        <color theme="1"/>
        <rFont val="Arial"/>
        <family val="2"/>
      </rPr>
      <t>on behalf of a country or an institution</t>
    </r>
    <r>
      <rPr>
        <sz val="10"/>
        <color theme="1"/>
        <rFont val="Arial"/>
        <family val="2"/>
      </rPr>
      <t>:</t>
    </r>
  </si>
  <si>
    <t>Introduction</t>
  </si>
  <si>
    <t>For users that are required to manage ISO 15022 and ISO 20022 simultaneously, does the ongoing cost of coexistence justify a full migration to ISO 20022?</t>
  </si>
  <si>
    <t>About</t>
  </si>
  <si>
    <t>Answer (automated feed)</t>
  </si>
  <si>
    <t>Identification</t>
  </si>
  <si>
    <t>Pre-read</t>
  </si>
  <si>
    <r>
      <t xml:space="preserve">The next sheet "Structured output" provides an </t>
    </r>
    <r>
      <rPr>
        <b/>
        <i/>
        <sz val="10"/>
        <rFont val="Arial"/>
        <family val="2"/>
      </rPr>
      <t>equivalent extract</t>
    </r>
    <r>
      <rPr>
        <i/>
        <sz val="10"/>
        <rFont val="Arial"/>
        <family val="2"/>
      </rPr>
      <t xml:space="preserve"> of all your answers entered here above in form of a </t>
    </r>
    <r>
      <rPr>
        <b/>
        <i/>
        <sz val="10"/>
        <rFont val="Arial"/>
        <family val="2"/>
      </rPr>
      <t>single column of values</t>
    </r>
    <r>
      <rPr>
        <i/>
        <sz val="10"/>
        <rFont val="Arial"/>
        <family val="2"/>
      </rPr>
      <t xml:space="preserve">. We have added this feature for your convenience in order to help </t>
    </r>
    <r>
      <rPr>
        <b/>
        <i/>
        <sz val="10"/>
        <rFont val="Arial"/>
        <family val="2"/>
      </rPr>
      <t>facilitate consolidation, comparison and summarization of multiple questionnaires</t>
    </r>
    <r>
      <rPr>
        <i/>
        <sz val="10"/>
        <rFont val="Arial"/>
        <family val="2"/>
      </rPr>
      <t>, should you choose to follow this approach when defining a single online response on behalve of a country or multiple sub-institutions and/or branches.</t>
    </r>
  </si>
  <si>
    <r>
      <t xml:space="preserve">The table below provides an equivalent output of all answers entered in previous "Questionnaire" sheet into a single column of values, making it easier to manipulate, consolidate and/or compare with other questionnaires outputs. </t>
    </r>
    <r>
      <rPr>
        <b/>
        <sz val="10"/>
        <color rgb="FF00B050"/>
        <rFont val="Arial"/>
        <family val="2"/>
      </rPr>
      <t>This is purely informative (no input is required) and only there to help you.</t>
    </r>
  </si>
  <si>
    <r>
      <t xml:space="preserve">The purpose of the Excel is merely to distribute the questionnaire and facilitate the consolidation of answers. </t>
    </r>
    <r>
      <rPr>
        <b/>
        <i/>
        <sz val="10"/>
        <color theme="1"/>
        <rFont val="Arial"/>
        <family val="2"/>
      </rPr>
      <t>The response must be provided online</t>
    </r>
    <r>
      <rPr>
        <i/>
        <sz val="10"/>
        <color theme="1"/>
        <rFont val="Arial"/>
        <family val="2"/>
      </rPr>
      <t xml:space="preserve">. </t>
    </r>
    <r>
      <rPr>
        <b/>
        <i/>
        <sz val="10"/>
        <color theme="1"/>
        <rFont val="Arial"/>
        <family val="2"/>
      </rPr>
      <t>The online response will be considered as the only official response.</t>
    </r>
    <r>
      <rPr>
        <i/>
        <sz val="10"/>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</si>
</sst>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0"/>
      <color theme="1"/>
      <name val="Arial"/>
      <family val="2"/>
    </font>
    <font>
      <b/>
      <sz val="10"/>
      <color theme="0"/>
      <name val="Arial"/>
      <family val="2"/>
    </font>
    <font>
      <b/>
      <sz val="10"/>
      <color theme="1"/>
      <name val="Arial"/>
      <family val="2"/>
    </font>
    <font>
      <sz val="10"/>
      <color theme="0"/>
      <name val="Arial"/>
      <family val="2"/>
    </font>
    <font>
      <b/>
      <sz val="12"/>
      <color theme="1"/>
      <name val="Arial"/>
      <family val="2"/>
    </font>
    <font>
      <b/>
      <sz val="14"/>
      <color theme="1"/>
      <name val="Arial"/>
      <family val="2"/>
    </font>
    <font>
      <sz val="10"/>
      <color theme="3"/>
      <name val="Arial"/>
      <family val="2"/>
    </font>
    <font>
      <sz val="10"/>
      <color theme="4"/>
      <name val="Arial"/>
      <family val="2"/>
    </font>
    <font>
      <sz val="10"/>
      <name val="Arial"/>
      <family val="2"/>
    </font>
    <font>
      <sz val="9"/>
      <color theme="1"/>
      <name val="Arial"/>
      <family val="2"/>
    </font>
    <font>
      <sz val="8"/>
      <color theme="1"/>
      <name val="Arial"/>
      <family val="2"/>
    </font>
    <font>
      <b/>
      <sz val="10"/>
      <name val="Arial"/>
      <family val="2"/>
    </font>
    <font>
      <b/>
      <sz val="12"/>
      <color theme="0"/>
      <name val="Arial"/>
      <family val="2"/>
    </font>
    <font>
      <b/>
      <sz val="10"/>
      <color theme="3"/>
      <name val="Arial"/>
      <family val="2"/>
    </font>
    <font>
      <b/>
      <i/>
      <sz val="10"/>
      <name val="Arial"/>
      <family val="2"/>
    </font>
    <font>
      <b/>
      <i/>
      <sz val="10"/>
      <color theme="1"/>
      <name val="Arial"/>
      <family val="2"/>
    </font>
    <font>
      <b/>
      <u/>
      <sz val="10"/>
      <color theme="3"/>
      <name val="Arial"/>
      <family val="2"/>
    </font>
    <font>
      <b/>
      <u/>
      <sz val="10"/>
      <color rgb="FFFF0000"/>
      <name val="Arial"/>
      <family val="2"/>
    </font>
    <font>
      <b/>
      <sz val="10"/>
      <color rgb="FFFF0000"/>
      <name val="Arial"/>
      <family val="2"/>
    </font>
    <font>
      <b/>
      <u/>
      <sz val="10"/>
      <color theme="1"/>
      <name val="Arial"/>
      <family val="2"/>
    </font>
    <font>
      <b/>
      <sz val="10"/>
      <color rgb="FF00B050"/>
      <name val="Arial"/>
      <family val="2"/>
    </font>
    <font>
      <i/>
      <sz val="10"/>
      <color theme="1"/>
      <name val="Arial"/>
      <family val="2"/>
    </font>
    <font>
      <b/>
      <sz val="11"/>
      <color theme="1"/>
      <name val="Arial"/>
      <family val="2"/>
    </font>
    <font>
      <i/>
      <sz val="10"/>
      <name val="Arial"/>
      <family val="2"/>
    </font>
  </fonts>
  <fills count="5">
    <fill>
      <patternFill patternType="none"/>
    </fill>
    <fill>
      <patternFill patternType="gray125"/>
    </fill>
    <fill>
      <patternFill patternType="solid">
        <fgColor rgb="FFEBF2F9"/>
        <bgColor indexed="64"/>
      </patternFill>
    </fill>
    <fill>
      <patternFill patternType="solid">
        <fgColor theme="3" tint="-0.249977111117893"/>
        <bgColor indexed="64"/>
      </patternFill>
    </fill>
    <fill>
      <patternFill patternType="solid">
        <fgColor theme="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theme="3"/>
      </left>
      <right style="thin">
        <color theme="3"/>
      </right>
      <top style="thin">
        <color theme="3"/>
      </top>
      <bottom style="thin">
        <color theme="3"/>
      </bottom>
      <diagonal/>
    </border>
    <border>
      <left/>
      <right/>
      <top/>
      <bottom style="thin">
        <color theme="3"/>
      </bottom>
      <diagonal/>
    </border>
    <border>
      <left/>
      <right style="thin">
        <color theme="3"/>
      </right>
      <top/>
      <bottom style="thin">
        <color indexed="64"/>
      </bottom>
      <diagonal/>
    </border>
    <border>
      <left style="thin">
        <color theme="3"/>
      </left>
      <right style="thin">
        <color theme="3"/>
      </right>
      <top style="thin">
        <color theme="3"/>
      </top>
      <bottom style="thin">
        <color indexed="64"/>
      </bottom>
      <diagonal/>
    </border>
    <border>
      <left style="thin">
        <color theme="3"/>
      </left>
      <right style="thin">
        <color theme="3"/>
      </right>
      <top style="thin">
        <color indexed="64"/>
      </top>
      <bottom style="thin">
        <color indexed="64"/>
      </bottom>
      <diagonal/>
    </border>
    <border>
      <left style="thin">
        <color theme="3"/>
      </left>
      <right style="thin">
        <color theme="3"/>
      </right>
      <top style="thin">
        <color indexed="64"/>
      </top>
      <bottom style="thin">
        <color theme="3"/>
      </bottom>
      <diagonal/>
    </border>
  </borders>
  <cellStyleXfs count="1">
    <xf numFmtId="0" fontId="0" fillId="0" borderId="0"/>
  </cellStyleXfs>
  <cellXfs count="105">
    <xf numFmtId="0" fontId="0" fillId="0" borderId="0" xfId="0"/>
    <xf numFmtId="0" fontId="0" fillId="0" borderId="0" xfId="0" applyAlignment="1">
      <alignment horizontal="center"/>
    </xf>
    <xf numFmtId="0" fontId="5" fillId="0" borderId="0" xfId="0" applyFont="1" applyAlignment="1">
      <alignment horizontal="center"/>
    </xf>
    <xf numFmtId="0" fontId="0" fillId="0" borderId="2" xfId="0" applyBorder="1"/>
    <xf numFmtId="0" fontId="0" fillId="0" borderId="3" xfId="0" applyBorder="1"/>
    <xf numFmtId="0" fontId="0" fillId="0" borderId="4" xfId="0" applyBorder="1"/>
    <xf numFmtId="0" fontId="2" fillId="0" borderId="0" xfId="0" applyFont="1"/>
    <xf numFmtId="0" fontId="0" fillId="0" borderId="0" xfId="0" applyBorder="1" applyAlignment="1">
      <alignment horizontal="center"/>
    </xf>
    <xf numFmtId="0" fontId="4" fillId="0" borderId="0" xfId="0" applyFont="1"/>
    <xf numFmtId="0" fontId="10" fillId="0" borderId="0" xfId="0" applyFont="1" applyAlignment="1">
      <alignment horizontal="center"/>
    </xf>
    <xf numFmtId="0" fontId="0" fillId="0" borderId="0" xfId="0" applyBorder="1"/>
    <xf numFmtId="0" fontId="0" fillId="0" borderId="6" xfId="0" applyBorder="1" applyAlignment="1">
      <alignment horizontal="center"/>
    </xf>
    <xf numFmtId="0" fontId="0" fillId="0" borderId="1" xfId="0" applyBorder="1" applyAlignment="1">
      <alignment horizontal="left"/>
    </xf>
    <xf numFmtId="0" fontId="0" fillId="0" borderId="0" xfId="0" applyAlignment="1">
      <alignment horizontal="left"/>
    </xf>
    <xf numFmtId="0" fontId="0" fillId="0" borderId="0" xfId="0" applyFill="1" applyBorder="1"/>
    <xf numFmtId="0" fontId="0" fillId="0" borderId="0" xfId="0" applyFill="1"/>
    <xf numFmtId="0" fontId="9" fillId="0" borderId="0" xfId="0" applyFont="1" applyAlignment="1">
      <alignment horizontal="left" vertical="center"/>
    </xf>
    <xf numFmtId="0" fontId="0" fillId="0" borderId="11" xfId="0" applyBorder="1"/>
    <xf numFmtId="0" fontId="6" fillId="2" borderId="1" xfId="0" applyFont="1" applyFill="1" applyBorder="1" applyAlignment="1">
      <alignment horizontal="center"/>
    </xf>
    <xf numFmtId="0" fontId="6" fillId="2" borderId="1" xfId="0" applyFont="1" applyFill="1" applyBorder="1"/>
    <xf numFmtId="0" fontId="12" fillId="3" borderId="0" xfId="0" applyFont="1" applyFill="1"/>
    <xf numFmtId="0" fontId="3" fillId="3" borderId="0" xfId="0" applyFont="1" applyFill="1"/>
    <xf numFmtId="0" fontId="4" fillId="0" borderId="0" xfId="0" applyFont="1" applyAlignment="1">
      <alignment horizontal="center"/>
    </xf>
    <xf numFmtId="0" fontId="11" fillId="0" borderId="0" xfId="0" applyFont="1" applyFill="1" applyAlignment="1"/>
    <xf numFmtId="0" fontId="11" fillId="0" borderId="0" xfId="0" applyFont="1" applyFill="1" applyAlignment="1">
      <alignment horizontal="center"/>
    </xf>
    <xf numFmtId="0" fontId="0" fillId="0" borderId="15" xfId="0" applyBorder="1"/>
    <xf numFmtId="0" fontId="8" fillId="0" borderId="14" xfId="0" applyFont="1" applyFill="1" applyBorder="1" applyAlignment="1">
      <alignment horizontal="center"/>
    </xf>
    <xf numFmtId="0" fontId="1" fillId="0" borderId="0" xfId="0" applyFont="1" applyFill="1" applyBorder="1"/>
    <xf numFmtId="0" fontId="1" fillId="0" borderId="0" xfId="0" applyFont="1" applyFill="1" applyBorder="1" applyAlignment="1"/>
    <xf numFmtId="0" fontId="4" fillId="0" borderId="0" xfId="0" applyFont="1" applyFill="1"/>
    <xf numFmtId="0" fontId="9" fillId="0" borderId="2" xfId="0" applyFont="1" applyBorder="1" applyAlignment="1">
      <alignment horizontal="left" vertical="center"/>
    </xf>
    <xf numFmtId="0" fontId="6" fillId="2" borderId="2" xfId="0" applyFont="1" applyFill="1" applyBorder="1" applyAlignment="1"/>
    <xf numFmtId="0" fontId="0" fillId="0" borderId="6" xfId="0" applyBorder="1"/>
    <xf numFmtId="0" fontId="0" fillId="0" borderId="16" xfId="0" applyBorder="1"/>
    <xf numFmtId="0" fontId="6" fillId="2" borderId="17" xfId="0" applyFont="1" applyFill="1" applyBorder="1" applyAlignment="1">
      <alignment horizontal="center"/>
    </xf>
    <xf numFmtId="0" fontId="6" fillId="2" borderId="18" xfId="0" applyFont="1" applyFill="1" applyBorder="1" applyAlignment="1">
      <alignment horizontal="center"/>
    </xf>
    <xf numFmtId="0" fontId="6" fillId="2" borderId="19" xfId="0" applyFont="1" applyFill="1" applyBorder="1" applyAlignment="1">
      <alignment horizontal="center"/>
    </xf>
    <xf numFmtId="0" fontId="7" fillId="2" borderId="3" xfId="0" applyFont="1" applyFill="1" applyBorder="1" applyAlignment="1"/>
    <xf numFmtId="0" fontId="7" fillId="2" borderId="4" xfId="0" applyFont="1" applyFill="1" applyBorder="1" applyAlignment="1"/>
    <xf numFmtId="0" fontId="0" fillId="0" borderId="0" xfId="0" applyFill="1" applyAlignment="1">
      <alignment horizontal="center"/>
    </xf>
    <xf numFmtId="0" fontId="1" fillId="3" borderId="0" xfId="0" applyFont="1" applyFill="1" applyBorder="1" applyAlignment="1">
      <alignment horizontal="center"/>
    </xf>
    <xf numFmtId="0" fontId="12" fillId="3" borderId="0" xfId="0" applyFont="1" applyFill="1" applyAlignment="1">
      <alignment horizontal="left"/>
    </xf>
    <xf numFmtId="0" fontId="11" fillId="0" borderId="0" xfId="0" applyFont="1" applyFill="1" applyBorder="1" applyAlignment="1">
      <alignment vertical="top"/>
    </xf>
    <xf numFmtId="0" fontId="11" fillId="0" borderId="0" xfId="0" applyFont="1" applyFill="1" applyBorder="1" applyAlignment="1">
      <alignment vertical="top" wrapText="1"/>
    </xf>
    <xf numFmtId="0" fontId="13" fillId="0" borderId="15" xfId="0" applyFont="1" applyBorder="1" applyAlignment="1">
      <alignment horizontal="left"/>
    </xf>
    <xf numFmtId="0" fontId="2" fillId="0" borderId="0" xfId="0" applyFont="1" applyAlignment="1">
      <alignment wrapText="1"/>
    </xf>
    <xf numFmtId="0" fontId="2" fillId="0" borderId="0" xfId="0" applyFont="1" applyAlignment="1">
      <alignment horizontal="left" vertical="top" wrapText="1"/>
    </xf>
    <xf numFmtId="0" fontId="17" fillId="0" borderId="0" xfId="0" applyFont="1" applyAlignment="1">
      <alignment horizontal="right"/>
    </xf>
    <xf numFmtId="0" fontId="0" fillId="0" borderId="0" xfId="0" applyAlignment="1">
      <alignment wrapText="1"/>
    </xf>
    <xf numFmtId="0" fontId="2" fillId="0" borderId="0" xfId="0" applyFont="1" applyAlignment="1">
      <alignment horizontal="left" wrapText="1"/>
    </xf>
    <xf numFmtId="0" fontId="2" fillId="0" borderId="0" xfId="0" applyFont="1" applyAlignment="1"/>
    <xf numFmtId="0" fontId="0" fillId="0" borderId="7" xfId="0" applyBorder="1"/>
    <xf numFmtId="0" fontId="0" fillId="0" borderId="9" xfId="0" applyBorder="1"/>
    <xf numFmtId="0" fontId="1" fillId="4" borderId="0" xfId="0" applyFont="1" applyFill="1"/>
    <xf numFmtId="0" fontId="1" fillId="4" borderId="0" xfId="0" applyFont="1" applyFill="1" applyBorder="1" applyAlignment="1">
      <alignment horizontal="left"/>
    </xf>
    <xf numFmtId="0" fontId="1" fillId="4" borderId="0" xfId="0" applyFont="1" applyFill="1" applyAlignment="1">
      <alignment horizontal="center"/>
    </xf>
    <xf numFmtId="0" fontId="0" fillId="0" borderId="13" xfId="0" applyBorder="1" applyAlignment="1">
      <alignment horizontal="left"/>
    </xf>
    <xf numFmtId="0" fontId="8" fillId="0" borderId="0" xfId="0" applyFont="1"/>
    <xf numFmtId="0" fontId="18" fillId="0" borderId="0" xfId="0" applyFont="1" applyAlignment="1">
      <alignment vertical="top" wrapText="1"/>
    </xf>
    <xf numFmtId="0" fontId="18" fillId="0" borderId="0" xfId="0" applyFont="1" applyAlignment="1">
      <alignment vertical="top"/>
    </xf>
    <xf numFmtId="0" fontId="10" fillId="0" borderId="0" xfId="0" applyFont="1" applyAlignment="1">
      <alignment vertical="center" wrapText="1"/>
    </xf>
    <xf numFmtId="0" fontId="5" fillId="0" borderId="0" xfId="0" applyFont="1" applyAlignment="1">
      <alignment horizontal="center"/>
    </xf>
    <xf numFmtId="0" fontId="6" fillId="2" borderId="1" xfId="0" applyFont="1" applyFill="1" applyBorder="1" applyAlignment="1">
      <alignment horizontal="center"/>
    </xf>
    <xf numFmtId="0" fontId="6" fillId="2" borderId="1" xfId="0" applyFont="1" applyFill="1" applyBorder="1" applyAlignment="1">
      <alignment horizontal="center"/>
    </xf>
    <xf numFmtId="0" fontId="5" fillId="0" borderId="0" xfId="0" applyFont="1" applyAlignment="1">
      <alignment horizontal="center"/>
    </xf>
    <xf numFmtId="0" fontId="6" fillId="2" borderId="2" xfId="0" applyFont="1" applyFill="1" applyBorder="1" applyAlignment="1">
      <alignment horizontal="center"/>
    </xf>
    <xf numFmtId="0" fontId="6" fillId="2" borderId="4" xfId="0" applyFont="1" applyFill="1" applyBorder="1" applyAlignment="1">
      <alignment horizontal="center"/>
    </xf>
    <xf numFmtId="0" fontId="7" fillId="2" borderId="5" xfId="0" applyFont="1" applyFill="1" applyBorder="1" applyAlignment="1">
      <alignment horizontal="left" vertical="top"/>
    </xf>
    <xf numFmtId="0" fontId="7" fillId="2" borderId="6" xfId="0" applyFont="1" applyFill="1" applyBorder="1" applyAlignment="1">
      <alignment horizontal="left" vertical="top"/>
    </xf>
    <xf numFmtId="0" fontId="7" fillId="2" borderId="7" xfId="0" applyFont="1" applyFill="1" applyBorder="1" applyAlignment="1">
      <alignment horizontal="left" vertical="top"/>
    </xf>
    <xf numFmtId="0" fontId="7" fillId="2" borderId="8" xfId="0" applyFont="1" applyFill="1" applyBorder="1" applyAlignment="1">
      <alignment horizontal="left" vertical="top"/>
    </xf>
    <xf numFmtId="0" fontId="7" fillId="2" borderId="0" xfId="0" applyFont="1" applyFill="1" applyBorder="1" applyAlignment="1">
      <alignment horizontal="left" vertical="top"/>
    </xf>
    <xf numFmtId="0" fontId="7" fillId="2" borderId="9" xfId="0" applyFont="1" applyFill="1" applyBorder="1" applyAlignment="1">
      <alignment horizontal="left" vertical="top"/>
    </xf>
    <xf numFmtId="0" fontId="7" fillId="2" borderId="10" xfId="0" applyFont="1" applyFill="1" applyBorder="1" applyAlignment="1">
      <alignment horizontal="left" vertical="top"/>
    </xf>
    <xf numFmtId="0" fontId="7" fillId="2" borderId="11" xfId="0" applyFont="1" applyFill="1" applyBorder="1" applyAlignment="1">
      <alignment horizontal="left" vertical="top"/>
    </xf>
    <xf numFmtId="0" fontId="7" fillId="2" borderId="12" xfId="0" applyFont="1" applyFill="1" applyBorder="1" applyAlignment="1">
      <alignment horizontal="left" vertical="top"/>
    </xf>
    <xf numFmtId="0" fontId="6" fillId="2" borderId="2" xfId="0" applyFont="1" applyFill="1" applyBorder="1" applyAlignment="1">
      <alignment horizontal="left"/>
    </xf>
    <xf numFmtId="0" fontId="6" fillId="2" borderId="3" xfId="0" applyFont="1" applyFill="1" applyBorder="1" applyAlignment="1">
      <alignment horizontal="left"/>
    </xf>
    <xf numFmtId="0" fontId="6" fillId="2" borderId="4" xfId="0" applyFont="1" applyFill="1" applyBorder="1" applyAlignment="1">
      <alignment horizontal="left"/>
    </xf>
    <xf numFmtId="0" fontId="6" fillId="2" borderId="5" xfId="0" applyFont="1" applyFill="1" applyBorder="1" applyAlignment="1">
      <alignment horizontal="left" vertical="top"/>
    </xf>
    <xf numFmtId="0" fontId="6" fillId="2" borderId="6" xfId="0" applyFont="1" applyFill="1" applyBorder="1" applyAlignment="1">
      <alignment horizontal="left" vertical="top"/>
    </xf>
    <xf numFmtId="0" fontId="6" fillId="2" borderId="7" xfId="0" applyFont="1" applyFill="1" applyBorder="1" applyAlignment="1">
      <alignment horizontal="left" vertical="top"/>
    </xf>
    <xf numFmtId="0" fontId="6" fillId="2" borderId="8" xfId="0" applyFont="1" applyFill="1" applyBorder="1" applyAlignment="1">
      <alignment horizontal="left" vertical="top"/>
    </xf>
    <xf numFmtId="0" fontId="6" fillId="2" borderId="0" xfId="0" applyFont="1" applyFill="1" applyBorder="1" applyAlignment="1">
      <alignment horizontal="left" vertical="top"/>
    </xf>
    <xf numFmtId="0" fontId="6" fillId="2" borderId="9" xfId="0" applyFont="1" applyFill="1" applyBorder="1" applyAlignment="1">
      <alignment horizontal="left" vertical="top"/>
    </xf>
    <xf numFmtId="0" fontId="6" fillId="2" borderId="10" xfId="0" applyFont="1" applyFill="1" applyBorder="1" applyAlignment="1">
      <alignment horizontal="left" vertical="top"/>
    </xf>
    <xf numFmtId="0" fontId="6" fillId="2" borderId="11" xfId="0" applyFont="1" applyFill="1" applyBorder="1" applyAlignment="1">
      <alignment horizontal="left" vertical="top"/>
    </xf>
    <xf numFmtId="0" fontId="6" fillId="2" borderId="12" xfId="0" applyFont="1" applyFill="1" applyBorder="1" applyAlignment="1">
      <alignment horizontal="left" vertical="top"/>
    </xf>
    <xf numFmtId="0" fontId="0" fillId="0" borderId="0" xfId="0" applyFill="1" applyBorder="1" applyAlignment="1">
      <alignment horizontal="left" vertical="center" wrapText="1"/>
    </xf>
    <xf numFmtId="0" fontId="11" fillId="0" borderId="0" xfId="0" applyFont="1" applyFill="1" applyBorder="1" applyAlignment="1">
      <alignment horizontal="left" wrapText="1"/>
    </xf>
    <xf numFmtId="0" fontId="11" fillId="0" borderId="0" xfId="0" applyFont="1" applyFill="1" applyBorder="1" applyAlignment="1">
      <alignment horizontal="left" vertical="top" wrapText="1"/>
    </xf>
    <xf numFmtId="0" fontId="11" fillId="0" borderId="0" xfId="0" applyFont="1" applyFill="1" applyBorder="1" applyAlignment="1">
      <alignment horizontal="left"/>
    </xf>
    <xf numFmtId="0" fontId="2" fillId="0" borderId="0" xfId="0" applyFont="1" applyAlignment="1">
      <alignment horizontal="left" wrapText="1"/>
    </xf>
    <xf numFmtId="0" fontId="2" fillId="0" borderId="0" xfId="0" applyFont="1" applyAlignment="1">
      <alignment horizontal="left" vertical="top" wrapText="1"/>
    </xf>
    <xf numFmtId="0" fontId="6" fillId="2" borderId="1" xfId="0" applyFont="1" applyFill="1" applyBorder="1" applyAlignment="1">
      <alignment horizontal="left"/>
    </xf>
    <xf numFmtId="0" fontId="18" fillId="0" borderId="0" xfId="0" applyFont="1" applyAlignment="1">
      <alignment vertical="top" wrapText="1"/>
    </xf>
    <xf numFmtId="0" fontId="2" fillId="0" borderId="0" xfId="0" applyFont="1" applyAlignment="1">
      <alignment horizontal="left"/>
    </xf>
    <xf numFmtId="0" fontId="0" fillId="0" borderId="0" xfId="0" applyAlignment="1">
      <alignment horizontal="left" wrapText="1"/>
    </xf>
    <xf numFmtId="0" fontId="21" fillId="0" borderId="0" xfId="0" applyFont="1" applyAlignment="1">
      <alignment horizontal="left" vertical="top" wrapText="1"/>
    </xf>
    <xf numFmtId="0" fontId="0" fillId="0" borderId="0" xfId="0" applyAlignment="1"/>
    <xf numFmtId="0" fontId="22" fillId="0" borderId="0" xfId="0" applyFont="1" applyAlignment="1">
      <alignment horizontal="left"/>
    </xf>
    <xf numFmtId="0" fontId="0" fillId="0" borderId="0" xfId="0" applyFont="1" applyAlignment="1">
      <alignment horizontal="left" vertical="top" wrapText="1"/>
    </xf>
    <xf numFmtId="0" fontId="0" fillId="0" borderId="0" xfId="0" applyFont="1" applyAlignment="1">
      <alignment vertical="top" wrapText="1"/>
    </xf>
    <xf numFmtId="0" fontId="21" fillId="0" borderId="0" xfId="0" applyFont="1" applyAlignment="1">
      <alignment vertical="top" wrapText="1"/>
    </xf>
    <xf numFmtId="0" fontId="23" fillId="0" borderId="0" xfId="0" applyFont="1" applyAlignment="1">
      <alignment horizontal="left" vertical="top" wrapText="1"/>
    </xf>
  </cellXfs>
  <cellStyles count="1">
    <cellStyle name="Normal" xfId="0" builtinId="0"/>
  </cellStyles>
  <dxfs count="57">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fill>
        <patternFill>
          <bgColor theme="0"/>
        </patternFill>
      </fill>
      <border>
        <left/>
        <right/>
        <top/>
        <bottom/>
        <vertical/>
        <horizontal/>
      </border>
    </dxf>
    <dxf>
      <font>
        <color theme="0"/>
      </font>
      <fill>
        <patternFill patternType="solid">
          <bgColor theme="0"/>
        </patternFill>
      </fill>
      <border>
        <left/>
        <right/>
        <top/>
        <bottom/>
        <vertical/>
        <horizontal/>
      </border>
    </dxf>
    <dxf>
      <font>
        <color theme="0"/>
      </font>
      <fill>
        <patternFill>
          <bgColor theme="0"/>
        </patternFill>
      </fill>
      <border>
        <left/>
        <right/>
        <top/>
        <bottom/>
        <vertical/>
        <horizontal/>
      </border>
    </dxf>
    <dxf>
      <font>
        <color theme="0"/>
      </font>
      <fill>
        <patternFill patternType="solid">
          <fgColor indexed="64"/>
          <bgColor theme="0"/>
        </patternFill>
      </fill>
      <border>
        <left/>
        <right/>
        <top/>
        <bottom/>
        <vertical/>
        <horizontal/>
      </border>
    </dxf>
    <dxf>
      <font>
        <color theme="0"/>
      </font>
      <fill>
        <patternFill patternType="solid">
          <fgColor indexed="64"/>
          <bgColor theme="0"/>
        </patternFill>
      </fill>
      <border>
        <left/>
        <right/>
        <top/>
        <bottom/>
        <vertical/>
        <horizontal/>
      </border>
    </dxf>
    <dxf>
      <font>
        <color theme="0"/>
      </font>
      <fill>
        <patternFill patternType="solid">
          <fgColor indexed="64"/>
          <bgColor theme="0"/>
        </patternFill>
      </fill>
      <border>
        <left/>
        <right/>
        <top/>
        <bottom/>
        <vertical/>
        <horizontal/>
      </border>
    </dxf>
    <dxf>
      <font>
        <color theme="0"/>
      </font>
      <fill>
        <patternFill patternType="solid">
          <fgColor indexed="64"/>
          <bgColor theme="0"/>
        </patternFill>
      </fill>
      <border>
        <left/>
        <right/>
        <top/>
        <bottom/>
        <vertical/>
        <horizontal/>
      </border>
    </dxf>
    <dxf>
      <font>
        <color theme="0"/>
      </font>
      <fill>
        <patternFill patternType="solid">
          <fgColor indexed="64"/>
          <bgColor theme="0"/>
        </patternFill>
      </fill>
      <border>
        <left/>
        <right/>
        <top/>
        <bottom/>
        <vertical/>
        <horizontal/>
      </border>
    </dxf>
    <dxf>
      <font>
        <color theme="0"/>
      </font>
      <fill>
        <patternFill>
          <bgColor theme="0"/>
        </patternFill>
      </fill>
      <border>
        <left/>
        <right/>
        <top/>
        <bottom/>
        <vertical/>
        <horizontal/>
      </border>
    </dxf>
    <dxf>
      <font>
        <color theme="0"/>
      </font>
      <fill>
        <patternFill patternType="solid">
          <bgColor theme="0"/>
        </patternFill>
      </fill>
      <border>
        <left/>
        <right/>
        <top/>
        <bottom/>
        <vertical/>
        <horizontal/>
      </border>
    </dxf>
    <dxf>
      <font>
        <color theme="0"/>
      </font>
      <fill>
        <patternFill>
          <bgColor theme="0"/>
        </patternFill>
      </fill>
      <border>
        <left/>
        <right/>
        <top/>
        <bottom/>
        <vertical/>
        <horizontal/>
      </border>
    </dxf>
    <dxf>
      <font>
        <b/>
        <i val="0"/>
        <strike val="0"/>
        <condense val="0"/>
        <extend val="0"/>
        <outline val="0"/>
        <shadow val="0"/>
        <u val="none"/>
        <vertAlign val="baseline"/>
        <sz val="10"/>
        <color theme="1"/>
        <name val="Arial"/>
        <scheme val="none"/>
      </font>
    </dxf>
  </dxfs>
  <tableStyles count="0" defaultTableStyle="TableStyleMedium2" defaultPivotStyle="PivotStyleLight16"/>
  <colors>
    <mruColors>
      <color rgb="FFEBF2F9"/>
      <color rgb="FFECECEC"/>
      <color rgb="FFF9FBF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57150</xdr:colOff>
      <xdr:row>0</xdr:row>
      <xdr:rowOff>76200</xdr:rowOff>
    </xdr:from>
    <xdr:to>
      <xdr:col>6</xdr:col>
      <xdr:colOff>590550</xdr:colOff>
      <xdr:row>3</xdr:row>
      <xdr:rowOff>123825</xdr:rowOff>
    </xdr:to>
    <xdr:pic>
      <xdr:nvPicPr>
        <xdr:cNvPr id="2" name="Picture 1" descr="https://planet2.swift.com/sc1/communications/PublishingImages/Design%20Centre/Logos/SWIFT/SWIFT_Logo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62450" y="76200"/>
          <a:ext cx="533400"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12</xdr:col>
      <xdr:colOff>234461</xdr:colOff>
      <xdr:row>44</xdr:row>
      <xdr:rowOff>109903</xdr:rowOff>
    </xdr:from>
    <xdr:ext cx="996463" cy="374077"/>
    <xdr:sp macro="" textlink="">
      <xdr:nvSpPr>
        <xdr:cNvPr id="3" name="TextBox 2"/>
        <xdr:cNvSpPr txBox="1"/>
      </xdr:nvSpPr>
      <xdr:spPr>
        <a:xfrm>
          <a:off x="8338038" y="5634403"/>
          <a:ext cx="996463" cy="3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900"/>
            <a:t>Select "X" where applicable</a:t>
          </a:r>
        </a:p>
      </xdr:txBody>
    </xdr:sp>
    <xdr:clientData/>
  </xdr:oneCellAnchor>
</xdr:wsDr>
</file>

<file path=xl/tables/table1.xml><?xml version="1.0" encoding="utf-8"?>
<table xmlns="http://schemas.openxmlformats.org/spreadsheetml/2006/main" id="1" name="T_Countries" displayName="T_Countries" ref="B2:D254" totalsRowShown="0" headerRowDxfId="56">
  <autoFilter ref="B2:D254"/>
  <tableColumns count="3">
    <tableColumn id="1" name="Country Code"/>
    <tableColumn id="2" name="ISO Alpha-3 Code"/>
    <tableColumn id="3" name="Country Nam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7"/>
  <sheetViews>
    <sheetView showGridLines="0" tabSelected="1" zoomScaleNormal="100" zoomScaleSheetLayoutView="130" workbookViewId="0">
      <selection activeCell="M17" sqref="M17"/>
    </sheetView>
  </sheetViews>
  <sheetFormatPr defaultColWidth="0" defaultRowHeight="12.75" x14ac:dyDescent="0.2"/>
  <cols>
    <col min="1" max="1" width="2.140625" customWidth="1"/>
    <col min="2" max="2" width="4" style="1" customWidth="1"/>
    <col min="3" max="3" width="0.85546875" customWidth="1"/>
    <col min="4" max="4" width="28.28515625" customWidth="1"/>
    <col min="5" max="5" width="12.7109375" customWidth="1"/>
    <col min="6" max="6" width="16.5703125" customWidth="1"/>
    <col min="7" max="7" width="11.28515625" customWidth="1"/>
    <col min="8" max="13" width="9.140625" customWidth="1"/>
    <col min="14" max="15" width="4.7109375" customWidth="1"/>
    <col min="16" max="16384" width="4.7109375" hidden="1"/>
  </cols>
  <sheetData>
    <row r="1" spans="2:14" x14ac:dyDescent="0.2">
      <c r="J1" s="99"/>
    </row>
    <row r="5" spans="2:14" ht="18" x14ac:dyDescent="0.25">
      <c r="B5" s="64" t="s">
        <v>0</v>
      </c>
      <c r="C5" s="64"/>
      <c r="D5" s="64"/>
      <c r="E5" s="64"/>
      <c r="F5" s="64"/>
      <c r="G5" s="64"/>
      <c r="H5" s="64"/>
      <c r="I5" s="64"/>
      <c r="J5" s="64"/>
      <c r="K5" s="64"/>
      <c r="L5" s="64"/>
      <c r="M5" s="64"/>
      <c r="N5" s="64"/>
    </row>
    <row r="6" spans="2:14" ht="18" x14ac:dyDescent="0.25">
      <c r="B6" s="64" t="s">
        <v>1</v>
      </c>
      <c r="C6" s="64"/>
      <c r="D6" s="64"/>
      <c r="E6" s="64"/>
      <c r="F6" s="64"/>
      <c r="G6" s="64"/>
      <c r="H6" s="64"/>
      <c r="I6" s="64"/>
      <c r="J6" s="64"/>
      <c r="K6" s="64"/>
      <c r="L6" s="64"/>
      <c r="M6" s="64"/>
      <c r="N6" s="64"/>
    </row>
    <row r="7" spans="2:14" ht="18" x14ac:dyDescent="0.25">
      <c r="B7" s="61"/>
      <c r="C7" s="61"/>
      <c r="D7" s="61"/>
      <c r="E7" s="61"/>
      <c r="F7" s="61"/>
      <c r="G7" s="61"/>
      <c r="H7" s="61"/>
      <c r="I7" s="61"/>
      <c r="J7" s="61"/>
      <c r="K7" s="61"/>
      <c r="L7" s="61"/>
      <c r="M7" s="61"/>
      <c r="N7" s="61"/>
    </row>
    <row r="8" spans="2:14" ht="18" x14ac:dyDescent="0.25">
      <c r="B8" s="100" t="s">
        <v>913</v>
      </c>
      <c r="C8" s="61"/>
      <c r="D8" s="61"/>
      <c r="E8" s="61"/>
      <c r="F8" s="61"/>
      <c r="G8" s="61"/>
      <c r="H8" s="61"/>
      <c r="I8" s="61"/>
      <c r="J8" s="61"/>
      <c r="K8" s="61"/>
      <c r="L8" s="61"/>
      <c r="M8" s="61"/>
      <c r="N8" s="61"/>
    </row>
    <row r="9" spans="2:14" ht="12.75" customHeight="1" x14ac:dyDescent="0.25">
      <c r="B9" s="100"/>
      <c r="C9" s="61"/>
      <c r="D9" s="61"/>
      <c r="E9" s="61"/>
      <c r="F9" s="61"/>
      <c r="G9" s="61"/>
      <c r="H9" s="61"/>
      <c r="I9" s="61"/>
      <c r="K9" s="61"/>
      <c r="L9" s="61"/>
    </row>
    <row r="10" spans="2:14" x14ac:dyDescent="0.2">
      <c r="B10" s="98" t="s">
        <v>916</v>
      </c>
      <c r="C10" s="98"/>
      <c r="D10" s="98"/>
      <c r="E10" s="98"/>
      <c r="F10" s="98"/>
      <c r="G10" s="98"/>
      <c r="H10" s="98"/>
      <c r="I10" s="98"/>
      <c r="J10" s="98"/>
      <c r="K10" s="98"/>
      <c r="L10" s="98"/>
      <c r="M10" s="98"/>
      <c r="N10" s="102"/>
    </row>
    <row r="11" spans="2:14" x14ac:dyDescent="0.2">
      <c r="B11" s="98"/>
      <c r="C11" s="98"/>
      <c r="D11" s="98"/>
      <c r="E11" s="98"/>
      <c r="F11" s="98"/>
      <c r="G11" s="98"/>
      <c r="H11" s="98"/>
      <c r="I11" s="98"/>
      <c r="J11" s="98"/>
      <c r="K11" s="98"/>
      <c r="L11" s="98"/>
      <c r="M11" s="98"/>
      <c r="N11" s="102"/>
    </row>
    <row r="12" spans="2:14" x14ac:dyDescent="0.2">
      <c r="B12" s="98"/>
      <c r="C12" s="98"/>
      <c r="D12" s="98"/>
      <c r="E12" s="98"/>
      <c r="F12" s="98"/>
      <c r="G12" s="98"/>
      <c r="H12" s="98"/>
      <c r="I12" s="98"/>
      <c r="J12" s="98"/>
      <c r="K12" s="98"/>
      <c r="L12" s="98"/>
      <c r="M12" s="98"/>
      <c r="N12" s="102"/>
    </row>
    <row r="13" spans="2:14" ht="12.75" customHeight="1" x14ac:dyDescent="0.2">
      <c r="B13" s="104" t="s">
        <v>914</v>
      </c>
      <c r="C13" s="104"/>
      <c r="D13" s="104"/>
      <c r="E13" s="104"/>
      <c r="F13" s="104"/>
      <c r="G13" s="104"/>
      <c r="H13" s="104"/>
      <c r="I13" s="104"/>
      <c r="J13" s="104"/>
      <c r="K13" s="104"/>
      <c r="L13" s="104"/>
      <c r="M13" s="104"/>
      <c r="N13" s="103"/>
    </row>
    <row r="14" spans="2:14" x14ac:dyDescent="0.2">
      <c r="B14" s="104"/>
      <c r="C14" s="104"/>
      <c r="D14" s="104"/>
      <c r="E14" s="104"/>
      <c r="F14" s="104"/>
      <c r="G14" s="104"/>
      <c r="H14" s="104"/>
      <c r="I14" s="104"/>
      <c r="J14" s="104"/>
      <c r="K14" s="104"/>
      <c r="L14" s="104"/>
      <c r="M14" s="104"/>
      <c r="N14" s="103"/>
    </row>
    <row r="15" spans="2:14" x14ac:dyDescent="0.2">
      <c r="B15" s="104"/>
      <c r="C15" s="104"/>
      <c r="D15" s="104"/>
      <c r="E15" s="104"/>
      <c r="F15" s="104"/>
      <c r="G15" s="104"/>
      <c r="H15" s="104"/>
      <c r="I15" s="104"/>
      <c r="J15" s="104"/>
      <c r="K15" s="104"/>
      <c r="L15" s="104"/>
      <c r="M15" s="104"/>
      <c r="N15" s="103"/>
    </row>
    <row r="16" spans="2:14" x14ac:dyDescent="0.2">
      <c r="D16" s="103"/>
      <c r="E16" s="103"/>
      <c r="F16" s="103"/>
      <c r="G16" s="103"/>
      <c r="H16" s="103"/>
      <c r="I16" s="103"/>
      <c r="J16" s="103"/>
      <c r="K16" s="103"/>
      <c r="L16" s="103"/>
      <c r="M16" s="103"/>
      <c r="N16" s="103"/>
    </row>
    <row r="17" spans="2:14" ht="18" x14ac:dyDescent="0.25">
      <c r="B17" s="100" t="s">
        <v>912</v>
      </c>
      <c r="C17" s="61"/>
      <c r="D17" s="61"/>
      <c r="E17" s="101"/>
      <c r="F17" s="101"/>
      <c r="G17" s="101"/>
      <c r="H17" s="101"/>
      <c r="I17" s="101"/>
      <c r="J17" s="101"/>
      <c r="K17" s="101"/>
      <c r="L17" s="101"/>
      <c r="M17" s="101"/>
      <c r="N17" s="101"/>
    </row>
    <row r="18" spans="2:14" ht="12.75" customHeight="1" x14ac:dyDescent="0.25">
      <c r="B18" s="88" t="s">
        <v>907</v>
      </c>
      <c r="C18" s="88"/>
      <c r="D18" s="88"/>
      <c r="E18" s="2"/>
      <c r="F18" s="2"/>
      <c r="G18" s="2"/>
      <c r="H18" s="2"/>
      <c r="I18" s="2"/>
      <c r="K18" s="2"/>
      <c r="L18" s="2"/>
    </row>
    <row r="19" spans="2:14" ht="12.75" customHeight="1" x14ac:dyDescent="0.2">
      <c r="B19" s="88"/>
      <c r="C19" s="88"/>
      <c r="D19" s="88"/>
      <c r="E19" s="18"/>
      <c r="F19" s="14"/>
    </row>
    <row r="20" spans="2:14" ht="12.75" customHeight="1" x14ac:dyDescent="0.25">
      <c r="B20" s="88"/>
      <c r="C20" s="88"/>
      <c r="D20" s="88"/>
      <c r="E20" s="2"/>
      <c r="F20" s="2"/>
      <c r="G20" s="2"/>
      <c r="H20" s="2"/>
      <c r="I20" s="2"/>
      <c r="J20" s="2"/>
      <c r="K20" s="2"/>
      <c r="L20" s="2"/>
    </row>
    <row r="21" spans="2:14" x14ac:dyDescent="0.2">
      <c r="B21" s="88" t="s">
        <v>904</v>
      </c>
      <c r="C21" s="88"/>
      <c r="D21" s="88"/>
    </row>
    <row r="22" spans="2:14" x14ac:dyDescent="0.2">
      <c r="B22" s="88"/>
      <c r="C22" s="88"/>
      <c r="D22" s="88"/>
      <c r="E22" s="63"/>
      <c r="F22" s="63"/>
    </row>
    <row r="23" spans="2:14" x14ac:dyDescent="0.2">
      <c r="B23" s="88"/>
      <c r="C23" s="88"/>
      <c r="D23" s="88"/>
    </row>
    <row r="24" spans="2:14" x14ac:dyDescent="0.2">
      <c r="B24" s="88" t="s">
        <v>905</v>
      </c>
      <c r="C24" s="88"/>
      <c r="D24" s="88"/>
      <c r="E24" t="s">
        <v>3</v>
      </c>
      <c r="F24" t="s">
        <v>2</v>
      </c>
    </row>
    <row r="25" spans="2:14" ht="12.75" customHeight="1" x14ac:dyDescent="0.2">
      <c r="B25" s="88"/>
      <c r="C25" s="88"/>
      <c r="D25" s="88"/>
      <c r="E25" s="19"/>
      <c r="F25" s="76"/>
      <c r="G25" s="77"/>
      <c r="H25" s="77"/>
      <c r="I25" s="77"/>
      <c r="J25" s="77"/>
      <c r="K25" s="77"/>
      <c r="L25" s="77"/>
      <c r="M25" s="77"/>
      <c r="N25" s="78"/>
    </row>
    <row r="26" spans="2:14" x14ac:dyDescent="0.2">
      <c r="B26" s="88"/>
      <c r="C26" s="88"/>
      <c r="D26" s="88"/>
    </row>
    <row r="27" spans="2:14" ht="12.75" customHeight="1" x14ac:dyDescent="0.2">
      <c r="B27" s="88" t="s">
        <v>906</v>
      </c>
      <c r="C27" s="88"/>
      <c r="D27" s="88"/>
      <c r="E27" t="s">
        <v>3</v>
      </c>
      <c r="F27" t="s">
        <v>760</v>
      </c>
    </row>
    <row r="28" spans="2:14" x14ac:dyDescent="0.2">
      <c r="B28" s="88"/>
      <c r="C28" s="88"/>
      <c r="D28" s="88"/>
      <c r="E28" s="19"/>
      <c r="F28" s="76"/>
      <c r="G28" s="77"/>
      <c r="H28" s="77"/>
      <c r="I28" s="77"/>
      <c r="J28" s="77"/>
      <c r="K28" s="77"/>
      <c r="L28" s="77"/>
      <c r="M28" s="77"/>
      <c r="N28" s="78"/>
    </row>
    <row r="29" spans="2:14" x14ac:dyDescent="0.2">
      <c r="B29" s="88"/>
      <c r="C29" s="88"/>
      <c r="D29" s="88"/>
      <c r="E29" s="19"/>
      <c r="F29" s="76"/>
      <c r="G29" s="77"/>
      <c r="H29" s="77"/>
      <c r="I29" s="77"/>
      <c r="J29" s="77"/>
      <c r="K29" s="77"/>
      <c r="L29" s="77"/>
      <c r="M29" s="77"/>
      <c r="N29" s="78"/>
    </row>
    <row r="30" spans="2:14" x14ac:dyDescent="0.2">
      <c r="B30" s="88"/>
      <c r="C30" s="88"/>
      <c r="D30" s="88"/>
      <c r="E30" s="19"/>
      <c r="F30" s="76"/>
      <c r="G30" s="77"/>
      <c r="H30" s="77"/>
      <c r="I30" s="77"/>
      <c r="J30" s="77"/>
      <c r="K30" s="77"/>
      <c r="L30" s="77"/>
      <c r="M30" s="77"/>
      <c r="N30" s="78"/>
    </row>
    <row r="31" spans="2:14" x14ac:dyDescent="0.2">
      <c r="B31" s="88"/>
      <c r="C31" s="88"/>
      <c r="D31" s="88"/>
      <c r="E31" s="19"/>
      <c r="F31" s="76"/>
      <c r="G31" s="77"/>
      <c r="H31" s="77"/>
      <c r="I31" s="77"/>
      <c r="J31" s="77"/>
      <c r="K31" s="77"/>
      <c r="L31" s="77"/>
      <c r="M31" s="77"/>
      <c r="N31" s="78"/>
    </row>
    <row r="32" spans="2:14" x14ac:dyDescent="0.2">
      <c r="B32" s="88"/>
      <c r="C32" s="88"/>
      <c r="D32" s="88"/>
      <c r="E32" s="19"/>
      <c r="F32" s="76"/>
      <c r="G32" s="77"/>
      <c r="H32" s="77"/>
      <c r="I32" s="77"/>
      <c r="J32" s="77"/>
      <c r="K32" s="77"/>
      <c r="L32" s="77"/>
      <c r="M32" s="77"/>
      <c r="N32" s="78"/>
    </row>
    <row r="33" spans="2:15" x14ac:dyDescent="0.2">
      <c r="B33" s="88"/>
      <c r="C33" s="88"/>
      <c r="D33" s="88"/>
      <c r="E33" s="19"/>
      <c r="F33" s="76"/>
      <c r="G33" s="77"/>
      <c r="H33" s="77"/>
      <c r="I33" s="77"/>
      <c r="J33" s="77"/>
      <c r="K33" s="77"/>
      <c r="L33" s="77"/>
      <c r="M33" s="77"/>
      <c r="N33" s="78"/>
    </row>
    <row r="34" spans="2:15" x14ac:dyDescent="0.2">
      <c r="B34" s="88"/>
      <c r="C34" s="88"/>
      <c r="D34" s="88"/>
      <c r="E34" s="19"/>
      <c r="F34" s="76"/>
      <c r="G34" s="77"/>
      <c r="H34" s="77"/>
      <c r="I34" s="77"/>
      <c r="J34" s="77"/>
      <c r="K34" s="77"/>
      <c r="L34" s="77"/>
      <c r="M34" s="77"/>
      <c r="N34" s="78"/>
    </row>
    <row r="35" spans="2:15" x14ac:dyDescent="0.2">
      <c r="B35" s="88"/>
      <c r="C35" s="88"/>
      <c r="D35" s="88"/>
      <c r="E35" s="19"/>
      <c r="F35" s="76"/>
      <c r="G35" s="77"/>
      <c r="H35" s="77"/>
      <c r="I35" s="77"/>
      <c r="J35" s="77"/>
      <c r="K35" s="77"/>
      <c r="L35" s="77"/>
      <c r="M35" s="77"/>
      <c r="N35" s="78"/>
    </row>
    <row r="36" spans="2:15" x14ac:dyDescent="0.2">
      <c r="B36" s="88"/>
      <c r="C36" s="88"/>
      <c r="D36" s="88"/>
      <c r="E36" s="19"/>
      <c r="F36" s="76"/>
      <c r="G36" s="77"/>
      <c r="H36" s="77"/>
      <c r="I36" s="77"/>
      <c r="J36" s="77"/>
      <c r="K36" s="77"/>
      <c r="L36" s="77"/>
      <c r="M36" s="77"/>
      <c r="N36" s="78"/>
    </row>
    <row r="37" spans="2:15" x14ac:dyDescent="0.2">
      <c r="B37" s="88"/>
      <c r="C37" s="88"/>
      <c r="D37" s="88"/>
      <c r="E37" s="19"/>
      <c r="F37" s="76"/>
      <c r="G37" s="77"/>
      <c r="H37" s="77"/>
      <c r="I37" s="77"/>
      <c r="J37" s="77"/>
      <c r="K37" s="77"/>
      <c r="L37" s="77"/>
      <c r="M37" s="77"/>
      <c r="N37" s="78"/>
    </row>
    <row r="38" spans="2:15" x14ac:dyDescent="0.2">
      <c r="B38" s="88"/>
      <c r="C38" s="88"/>
      <c r="D38" s="88"/>
      <c r="E38" s="19"/>
      <c r="F38" s="76"/>
      <c r="G38" s="77"/>
      <c r="H38" s="77"/>
      <c r="I38" s="77"/>
      <c r="J38" s="77"/>
      <c r="K38" s="77"/>
      <c r="L38" s="77"/>
      <c r="M38" s="77"/>
      <c r="N38" s="78"/>
    </row>
    <row r="39" spans="2:15" x14ac:dyDescent="0.2">
      <c r="B39" s="88"/>
      <c r="C39" s="88"/>
      <c r="D39" s="88"/>
      <c r="E39" s="19"/>
      <c r="F39" s="76"/>
      <c r="G39" s="77"/>
      <c r="H39" s="77"/>
      <c r="I39" s="77"/>
      <c r="J39" s="77"/>
      <c r="K39" s="77"/>
      <c r="L39" s="77"/>
      <c r="M39" s="77"/>
      <c r="N39" s="78"/>
    </row>
    <row r="40" spans="2:15" x14ac:dyDescent="0.2">
      <c r="B40" s="88"/>
      <c r="C40" s="88"/>
      <c r="D40" s="88"/>
      <c r="E40" s="19"/>
      <c r="F40" s="76"/>
      <c r="G40" s="77"/>
      <c r="H40" s="77"/>
      <c r="I40" s="77"/>
      <c r="J40" s="77"/>
      <c r="K40" s="77"/>
      <c r="L40" s="77"/>
      <c r="M40" s="77"/>
      <c r="N40" s="78"/>
    </row>
    <row r="41" spans="2:15" x14ac:dyDescent="0.2">
      <c r="B41" s="88"/>
      <c r="C41" s="88"/>
      <c r="D41" s="88"/>
      <c r="E41" s="19"/>
      <c r="F41" s="76"/>
      <c r="G41" s="77"/>
      <c r="H41" s="77"/>
      <c r="I41" s="77"/>
      <c r="J41" s="77"/>
      <c r="K41" s="77"/>
      <c r="L41" s="77"/>
      <c r="M41" s="77"/>
      <c r="N41" s="78"/>
    </row>
    <row r="43" spans="2:15" ht="15.75" x14ac:dyDescent="0.25">
      <c r="B43" s="41" t="s">
        <v>762</v>
      </c>
      <c r="C43" s="20"/>
      <c r="D43" s="20"/>
      <c r="E43" s="21"/>
      <c r="F43" s="21"/>
      <c r="G43" s="21"/>
      <c r="H43" s="21"/>
      <c r="I43" s="21"/>
      <c r="J43" s="21"/>
      <c r="K43" s="21"/>
      <c r="L43" s="21"/>
      <c r="M43" s="21"/>
      <c r="N43" s="21"/>
    </row>
    <row r="44" spans="2:15" ht="15.75" x14ac:dyDescent="0.25">
      <c r="B44" s="22"/>
      <c r="C44" s="29"/>
      <c r="D44" s="8"/>
    </row>
    <row r="45" spans="2:15" x14ac:dyDescent="0.2">
      <c r="B45" s="40" t="s">
        <v>783</v>
      </c>
      <c r="C45" s="27"/>
      <c r="D45" s="91" t="s">
        <v>812</v>
      </c>
      <c r="E45" s="91"/>
      <c r="F45" s="91"/>
      <c r="G45" s="91"/>
      <c r="H45" s="91"/>
      <c r="I45" s="91"/>
      <c r="J45" s="91"/>
      <c r="K45" s="91"/>
      <c r="L45" s="91"/>
      <c r="M45" s="91"/>
      <c r="N45" s="91"/>
    </row>
    <row r="46" spans="2:15" ht="7.5" customHeight="1" x14ac:dyDescent="0.2">
      <c r="C46" s="15"/>
      <c r="M46" s="60"/>
      <c r="N46" s="60"/>
      <c r="O46" s="60"/>
    </row>
    <row r="47" spans="2:15" ht="14.25" customHeight="1" x14ac:dyDescent="0.2">
      <c r="C47" s="15"/>
      <c r="M47" s="60"/>
      <c r="N47" s="60"/>
      <c r="O47" s="60"/>
    </row>
    <row r="48" spans="2:15" x14ac:dyDescent="0.2">
      <c r="D48" s="3" t="s">
        <v>818</v>
      </c>
      <c r="E48" s="4"/>
      <c r="F48" s="4"/>
      <c r="G48" s="4"/>
      <c r="H48" s="4"/>
      <c r="I48" s="4"/>
      <c r="J48" s="4"/>
      <c r="K48" s="4"/>
      <c r="L48" s="4"/>
      <c r="M48" s="4"/>
      <c r="N48" s="34"/>
    </row>
    <row r="49" spans="2:18" x14ac:dyDescent="0.2">
      <c r="D49" s="3" t="s">
        <v>819</v>
      </c>
      <c r="E49" s="4"/>
      <c r="F49" s="4"/>
      <c r="G49" s="4"/>
      <c r="H49" s="4"/>
      <c r="I49" s="4"/>
      <c r="J49" s="4"/>
      <c r="K49" s="4"/>
      <c r="L49" s="4"/>
      <c r="M49" s="4"/>
      <c r="N49" s="35"/>
    </row>
    <row r="50" spans="2:18" x14ac:dyDescent="0.2">
      <c r="D50" s="3" t="s">
        <v>820</v>
      </c>
      <c r="E50" s="4"/>
      <c r="F50" s="4"/>
      <c r="G50" s="4"/>
      <c r="H50" s="4"/>
      <c r="I50" s="4"/>
      <c r="J50" s="4"/>
      <c r="K50" s="4"/>
      <c r="L50" s="4"/>
      <c r="M50" s="4"/>
      <c r="N50" s="35"/>
    </row>
    <row r="51" spans="2:18" x14ac:dyDescent="0.2">
      <c r="D51" s="3" t="s">
        <v>821</v>
      </c>
      <c r="E51" s="4"/>
      <c r="F51" s="4"/>
      <c r="G51" s="4"/>
      <c r="H51" s="4"/>
      <c r="I51" s="4"/>
      <c r="J51" s="4"/>
      <c r="K51" s="4"/>
      <c r="L51" s="4"/>
      <c r="M51" s="4"/>
      <c r="N51" s="35"/>
    </row>
    <row r="52" spans="2:18" x14ac:dyDescent="0.2">
      <c r="D52" s="3" t="s">
        <v>822</v>
      </c>
      <c r="E52" s="4"/>
      <c r="F52" s="4"/>
      <c r="G52" s="4"/>
      <c r="H52" s="4"/>
      <c r="I52" s="4"/>
      <c r="J52" s="4"/>
      <c r="K52" s="4"/>
      <c r="L52" s="4"/>
      <c r="M52" s="4"/>
      <c r="N52" s="36"/>
    </row>
    <row r="54" spans="2:18" x14ac:dyDescent="0.2">
      <c r="D54" s="10" t="s">
        <v>823</v>
      </c>
      <c r="E54" s="17"/>
      <c r="F54" s="17"/>
      <c r="G54" s="17"/>
      <c r="H54" s="17"/>
      <c r="I54" s="17"/>
      <c r="J54" s="17"/>
      <c r="K54" s="17"/>
      <c r="L54" s="17"/>
      <c r="M54" s="33"/>
      <c r="N54" s="26" t="str">
        <f>IF(OR(D55&lt;&gt;"",D56&lt;&gt;"",D57&lt;&gt;""),"X","")</f>
        <v/>
      </c>
    </row>
    <row r="55" spans="2:18" x14ac:dyDescent="0.2">
      <c r="D55" s="31"/>
      <c r="E55" s="37"/>
      <c r="F55" s="37"/>
      <c r="G55" s="37"/>
      <c r="H55" s="37"/>
      <c r="I55" s="37"/>
      <c r="J55" s="37"/>
      <c r="K55" s="37"/>
      <c r="L55" s="37"/>
      <c r="M55" s="38"/>
    </row>
    <row r="56" spans="2:18" x14ac:dyDescent="0.2">
      <c r="D56" s="31"/>
      <c r="E56" s="37"/>
      <c r="F56" s="37"/>
      <c r="G56" s="37"/>
      <c r="H56" s="37"/>
      <c r="I56" s="37"/>
      <c r="J56" s="37"/>
      <c r="K56" s="37"/>
      <c r="L56" s="37"/>
      <c r="M56" s="38"/>
    </row>
    <row r="57" spans="2:18" x14ac:dyDescent="0.2">
      <c r="D57" s="31"/>
      <c r="E57" s="37"/>
      <c r="F57" s="37"/>
      <c r="G57" s="37"/>
      <c r="H57" s="37"/>
      <c r="I57" s="37"/>
      <c r="J57" s="37"/>
      <c r="K57" s="37"/>
      <c r="L57" s="37"/>
      <c r="M57" s="38"/>
    </row>
    <row r="58" spans="2:18" x14ac:dyDescent="0.2">
      <c r="C58" s="15"/>
    </row>
    <row r="59" spans="2:18" x14ac:dyDescent="0.2">
      <c r="B59" s="40" t="s">
        <v>785</v>
      </c>
      <c r="C59" s="27"/>
      <c r="D59" s="91" t="s">
        <v>813</v>
      </c>
      <c r="E59" s="91"/>
      <c r="F59" s="91"/>
      <c r="G59" s="91"/>
      <c r="H59" s="91"/>
      <c r="I59" s="91"/>
      <c r="J59" s="91"/>
      <c r="K59" s="91"/>
      <c r="L59" s="91"/>
      <c r="M59" s="91"/>
      <c r="N59" s="91"/>
    </row>
    <row r="60" spans="2:18" x14ac:dyDescent="0.2">
      <c r="C60" s="15"/>
    </row>
    <row r="61" spans="2:18" x14ac:dyDescent="0.2">
      <c r="D61" t="s">
        <v>799</v>
      </c>
      <c r="E61" s="18"/>
    </row>
    <row r="63" spans="2:18" x14ac:dyDescent="0.2">
      <c r="D63" t="s">
        <v>764</v>
      </c>
      <c r="Q63" s="10"/>
      <c r="R63" s="10"/>
    </row>
    <row r="64" spans="2:18" x14ac:dyDescent="0.2">
      <c r="D64" s="67"/>
      <c r="E64" s="68"/>
      <c r="F64" s="68"/>
      <c r="G64" s="68"/>
      <c r="H64" s="68"/>
      <c r="I64" s="68"/>
      <c r="J64" s="68"/>
      <c r="K64" s="68"/>
      <c r="L64" s="68"/>
      <c r="M64" s="68"/>
      <c r="N64" s="69"/>
      <c r="Q64" s="10"/>
      <c r="R64" s="10"/>
    </row>
    <row r="65" spans="2:18" x14ac:dyDescent="0.2">
      <c r="D65" s="70"/>
      <c r="E65" s="71"/>
      <c r="F65" s="71"/>
      <c r="G65" s="71"/>
      <c r="H65" s="71"/>
      <c r="I65" s="71"/>
      <c r="J65" s="71"/>
      <c r="K65" s="71"/>
      <c r="L65" s="71"/>
      <c r="M65" s="71"/>
      <c r="N65" s="72"/>
      <c r="Q65" s="10"/>
      <c r="R65" s="10"/>
    </row>
    <row r="66" spans="2:18" x14ac:dyDescent="0.2">
      <c r="D66" s="73"/>
      <c r="E66" s="74"/>
      <c r="F66" s="74"/>
      <c r="G66" s="74"/>
      <c r="H66" s="74"/>
      <c r="I66" s="74"/>
      <c r="J66" s="74"/>
      <c r="K66" s="74"/>
      <c r="L66" s="74"/>
      <c r="M66" s="74"/>
      <c r="N66" s="75"/>
    </row>
    <row r="67" spans="2:18" x14ac:dyDescent="0.2">
      <c r="C67" s="15"/>
    </row>
    <row r="68" spans="2:18" x14ac:dyDescent="0.2">
      <c r="B68" s="40" t="s">
        <v>787</v>
      </c>
      <c r="C68" s="28"/>
      <c r="D68" s="89" t="s">
        <v>766</v>
      </c>
      <c r="E68" s="89"/>
      <c r="F68" s="89"/>
      <c r="G68" s="89"/>
      <c r="H68" s="89"/>
      <c r="I68" s="89"/>
      <c r="J68" s="89"/>
      <c r="K68" s="89"/>
      <c r="L68" s="89"/>
      <c r="M68" s="89"/>
      <c r="N68" s="89"/>
    </row>
    <row r="69" spans="2:18" x14ac:dyDescent="0.2">
      <c r="B69" s="24"/>
      <c r="C69" s="23"/>
      <c r="D69" s="89"/>
      <c r="E69" s="89"/>
      <c r="F69" s="89"/>
      <c r="G69" s="89"/>
      <c r="H69" s="89"/>
      <c r="I69" s="89"/>
      <c r="J69" s="89"/>
      <c r="K69" s="89"/>
      <c r="L69" s="89"/>
      <c r="M69" s="89"/>
      <c r="N69" s="89"/>
    </row>
    <row r="71" spans="2:18" x14ac:dyDescent="0.2">
      <c r="D71" t="s">
        <v>799</v>
      </c>
      <c r="E71" s="18"/>
    </row>
    <row r="73" spans="2:18" x14ac:dyDescent="0.2">
      <c r="D73" t="str">
        <f>IF(E71="No","Please indicate why (too late/ too soon) and suggest the migration date(s) you would prefer:", "Please explain your answer:")</f>
        <v>Please explain your answer:</v>
      </c>
    </row>
    <row r="74" spans="2:18" x14ac:dyDescent="0.2">
      <c r="D74" s="79"/>
      <c r="E74" s="80"/>
      <c r="F74" s="80"/>
      <c r="G74" s="80"/>
      <c r="H74" s="80"/>
      <c r="I74" s="80"/>
      <c r="J74" s="80"/>
      <c r="K74" s="80"/>
      <c r="L74" s="80"/>
      <c r="M74" s="80"/>
      <c r="N74" s="81"/>
    </row>
    <row r="75" spans="2:18" x14ac:dyDescent="0.2">
      <c r="D75" s="82"/>
      <c r="E75" s="83"/>
      <c r="F75" s="83"/>
      <c r="G75" s="83"/>
      <c r="H75" s="83"/>
      <c r="I75" s="83"/>
      <c r="J75" s="83"/>
      <c r="K75" s="83"/>
      <c r="L75" s="83"/>
      <c r="M75" s="83"/>
      <c r="N75" s="84"/>
    </row>
    <row r="76" spans="2:18" x14ac:dyDescent="0.2">
      <c r="D76" s="85"/>
      <c r="E76" s="86"/>
      <c r="F76" s="86"/>
      <c r="G76" s="86"/>
      <c r="H76" s="86"/>
      <c r="I76" s="86"/>
      <c r="J76" s="86"/>
      <c r="K76" s="86"/>
      <c r="L76" s="86"/>
      <c r="M76" s="86"/>
      <c r="N76" s="87"/>
    </row>
    <row r="77" spans="2:18" x14ac:dyDescent="0.2">
      <c r="C77" s="15"/>
    </row>
    <row r="78" spans="2:18" ht="12.75" customHeight="1" x14ac:dyDescent="0.2">
      <c r="B78" s="40" t="s">
        <v>791</v>
      </c>
      <c r="C78" s="28"/>
      <c r="D78" s="90" t="s">
        <v>814</v>
      </c>
      <c r="E78" s="90"/>
      <c r="F78" s="90"/>
      <c r="G78" s="90"/>
      <c r="H78" s="90"/>
      <c r="I78" s="90"/>
      <c r="J78" s="90"/>
      <c r="K78" s="90"/>
      <c r="L78" s="90"/>
      <c r="M78" s="90"/>
      <c r="N78" s="90"/>
    </row>
    <row r="79" spans="2:18" x14ac:dyDescent="0.2">
      <c r="B79" s="24"/>
      <c r="C79" s="23"/>
      <c r="D79" s="90"/>
      <c r="E79" s="90"/>
      <c r="F79" s="90"/>
      <c r="G79" s="90"/>
      <c r="H79" s="90"/>
      <c r="I79" s="90"/>
      <c r="J79" s="90"/>
      <c r="K79" s="90"/>
      <c r="L79" s="90"/>
      <c r="M79" s="90"/>
      <c r="N79" s="90"/>
    </row>
    <row r="80" spans="2:18" x14ac:dyDescent="0.2">
      <c r="B80" s="24"/>
      <c r="C80" s="23"/>
      <c r="D80" s="90"/>
      <c r="E80" s="90"/>
      <c r="F80" s="90"/>
      <c r="G80" s="90"/>
      <c r="H80" s="90"/>
      <c r="I80" s="90"/>
      <c r="J80" s="90"/>
      <c r="K80" s="90"/>
      <c r="L80" s="90"/>
      <c r="M80" s="90"/>
      <c r="N80" s="90"/>
    </row>
    <row r="81" spans="2:14" x14ac:dyDescent="0.2">
      <c r="D81" s="6"/>
    </row>
    <row r="82" spans="2:14" x14ac:dyDescent="0.2">
      <c r="D82" t="s">
        <v>799</v>
      </c>
      <c r="E82" s="18"/>
    </row>
    <row r="83" spans="2:14" x14ac:dyDescent="0.2">
      <c r="B83"/>
    </row>
    <row r="84" spans="2:14" x14ac:dyDescent="0.2">
      <c r="D84" t="s">
        <v>764</v>
      </c>
    </row>
    <row r="85" spans="2:14" x14ac:dyDescent="0.2">
      <c r="D85" s="79"/>
      <c r="E85" s="80"/>
      <c r="F85" s="80"/>
      <c r="G85" s="80"/>
      <c r="H85" s="80"/>
      <c r="I85" s="80"/>
      <c r="J85" s="80"/>
      <c r="K85" s="80"/>
      <c r="L85" s="80"/>
      <c r="M85" s="80"/>
      <c r="N85" s="81"/>
    </row>
    <row r="86" spans="2:14" x14ac:dyDescent="0.2">
      <c r="D86" s="82"/>
      <c r="E86" s="83"/>
      <c r="F86" s="83"/>
      <c r="G86" s="83"/>
      <c r="H86" s="83"/>
      <c r="I86" s="83"/>
      <c r="J86" s="83"/>
      <c r="K86" s="83"/>
      <c r="L86" s="83"/>
      <c r="M86" s="83"/>
      <c r="N86" s="84"/>
    </row>
    <row r="87" spans="2:14" x14ac:dyDescent="0.2">
      <c r="D87" s="85"/>
      <c r="E87" s="86"/>
      <c r="F87" s="86"/>
      <c r="G87" s="86"/>
      <c r="H87" s="86"/>
      <c r="I87" s="86"/>
      <c r="J87" s="86"/>
      <c r="K87" s="86"/>
      <c r="L87" s="86"/>
      <c r="M87" s="86"/>
      <c r="N87" s="87"/>
    </row>
    <row r="89" spans="2:14" x14ac:dyDescent="0.2">
      <c r="C89" s="6" t="s">
        <v>794</v>
      </c>
    </row>
    <row r="91" spans="2:14" x14ac:dyDescent="0.2">
      <c r="D91" t="s">
        <v>799</v>
      </c>
      <c r="E91" s="18"/>
    </row>
    <row r="92" spans="2:14" x14ac:dyDescent="0.2">
      <c r="B92"/>
    </row>
    <row r="93" spans="2:14" x14ac:dyDescent="0.2">
      <c r="D93" t="str">
        <f>IF(E91="Yes","If yes, please specify:","")</f>
        <v/>
      </c>
    </row>
    <row r="94" spans="2:14" x14ac:dyDescent="0.2">
      <c r="D94" s="79"/>
      <c r="E94" s="80"/>
      <c r="F94" s="80"/>
      <c r="G94" s="80"/>
      <c r="H94" s="80"/>
      <c r="I94" s="80"/>
      <c r="J94" s="80"/>
      <c r="K94" s="80"/>
      <c r="L94" s="80"/>
      <c r="M94" s="80"/>
      <c r="N94" s="81"/>
    </row>
    <row r="95" spans="2:14" x14ac:dyDescent="0.2">
      <c r="D95" s="82"/>
      <c r="E95" s="83"/>
      <c r="F95" s="83"/>
      <c r="G95" s="83"/>
      <c r="H95" s="83"/>
      <c r="I95" s="83"/>
      <c r="J95" s="83"/>
      <c r="K95" s="83"/>
      <c r="L95" s="83"/>
      <c r="M95" s="83"/>
      <c r="N95" s="84"/>
    </row>
    <row r="96" spans="2:14" x14ac:dyDescent="0.2">
      <c r="D96" s="85"/>
      <c r="E96" s="86"/>
      <c r="F96" s="86"/>
      <c r="G96" s="86"/>
      <c r="H96" s="86"/>
      <c r="I96" s="86"/>
      <c r="J96" s="86"/>
      <c r="K96" s="86"/>
      <c r="L96" s="86"/>
      <c r="M96" s="86"/>
      <c r="N96" s="87"/>
    </row>
    <row r="98" spans="2:14" ht="15.75" x14ac:dyDescent="0.25">
      <c r="B98" s="41" t="s">
        <v>798</v>
      </c>
      <c r="C98" s="20"/>
      <c r="D98" s="20"/>
      <c r="E98" s="21"/>
      <c r="F98" s="21"/>
      <c r="G98" s="21"/>
      <c r="H98" s="21"/>
      <c r="I98" s="21"/>
      <c r="J98" s="21"/>
      <c r="K98" s="21"/>
      <c r="L98" s="21"/>
      <c r="M98" s="21"/>
      <c r="N98" s="21"/>
    </row>
    <row r="99" spans="2:14" x14ac:dyDescent="0.2">
      <c r="C99" s="15"/>
    </row>
    <row r="100" spans="2:14" x14ac:dyDescent="0.2">
      <c r="B100" s="40" t="s">
        <v>783</v>
      </c>
      <c r="C100" s="27"/>
      <c r="D100" s="91" t="s">
        <v>815</v>
      </c>
      <c r="E100" s="91"/>
      <c r="F100" s="91"/>
      <c r="G100" s="91"/>
      <c r="H100" s="91"/>
      <c r="I100" s="91"/>
      <c r="J100" s="91"/>
      <c r="K100" s="91"/>
      <c r="L100" s="91"/>
      <c r="M100" s="91"/>
      <c r="N100" s="91"/>
    </row>
    <row r="101" spans="2:14" x14ac:dyDescent="0.2">
      <c r="C101" s="15"/>
    </row>
    <row r="102" spans="2:14" x14ac:dyDescent="0.2">
      <c r="C102" t="s">
        <v>799</v>
      </c>
      <c r="E102" s="65"/>
      <c r="F102" s="66"/>
    </row>
    <row r="103" spans="2:14" x14ac:dyDescent="0.2">
      <c r="C103" s="15"/>
    </row>
    <row r="104" spans="2:14" x14ac:dyDescent="0.2">
      <c r="B104" s="40" t="s">
        <v>785</v>
      </c>
      <c r="C104" s="27"/>
      <c r="D104" s="91" t="s">
        <v>816</v>
      </c>
      <c r="E104" s="91"/>
      <c r="F104" s="91"/>
      <c r="G104" s="91"/>
      <c r="H104" s="91"/>
      <c r="I104" s="91"/>
      <c r="J104" s="91"/>
      <c r="K104" s="91"/>
      <c r="L104" s="91"/>
      <c r="M104" s="91"/>
      <c r="N104" s="91"/>
    </row>
    <row r="105" spans="2:14" x14ac:dyDescent="0.2">
      <c r="C105" s="15"/>
    </row>
    <row r="106" spans="2:14" x14ac:dyDescent="0.2">
      <c r="D106" t="s">
        <v>799</v>
      </c>
      <c r="E106" s="18"/>
    </row>
    <row r="108" spans="2:14" x14ac:dyDescent="0.2">
      <c r="D108" t="s">
        <v>800</v>
      </c>
      <c r="N108" s="9" t="s">
        <v>765</v>
      </c>
    </row>
    <row r="109" spans="2:14" x14ac:dyDescent="0.2">
      <c r="D109" s="30" t="s">
        <v>802</v>
      </c>
      <c r="E109" s="4"/>
      <c r="F109" s="4"/>
      <c r="G109" s="4"/>
      <c r="H109" s="4"/>
      <c r="I109" s="4"/>
      <c r="J109" s="4"/>
      <c r="K109" s="4"/>
      <c r="L109" s="4"/>
      <c r="M109" s="5"/>
      <c r="N109" s="18"/>
    </row>
    <row r="110" spans="2:14" x14ac:dyDescent="0.2">
      <c r="D110" s="30" t="s">
        <v>803</v>
      </c>
      <c r="E110" s="4"/>
      <c r="F110" s="4"/>
      <c r="G110" s="4"/>
      <c r="H110" s="4"/>
      <c r="I110" s="4"/>
      <c r="J110" s="4"/>
      <c r="K110" s="4"/>
      <c r="L110" s="4"/>
      <c r="M110" s="5"/>
      <c r="N110" s="18"/>
    </row>
    <row r="111" spans="2:14" x14ac:dyDescent="0.2">
      <c r="D111" s="30" t="s">
        <v>804</v>
      </c>
      <c r="E111" s="4"/>
      <c r="F111" s="4"/>
      <c r="G111" s="4"/>
      <c r="H111" s="4"/>
      <c r="I111" s="4"/>
      <c r="J111" s="4"/>
      <c r="K111" s="4"/>
      <c r="L111" s="4"/>
      <c r="M111" s="5"/>
      <c r="N111" s="18"/>
    </row>
    <row r="112" spans="2:14" x14ac:dyDescent="0.2">
      <c r="D112" s="30" t="s">
        <v>805</v>
      </c>
      <c r="E112" s="4"/>
      <c r="F112" s="4"/>
      <c r="G112" s="4"/>
      <c r="H112" s="4"/>
      <c r="I112" s="4"/>
      <c r="J112" s="4"/>
      <c r="K112" s="4"/>
      <c r="L112" s="4"/>
      <c r="M112" s="5"/>
      <c r="N112" s="18"/>
    </row>
    <row r="113" spans="2:14" x14ac:dyDescent="0.2">
      <c r="D113" s="30" t="s">
        <v>806</v>
      </c>
      <c r="E113" s="4"/>
      <c r="F113" s="4"/>
      <c r="G113" s="4"/>
      <c r="H113" s="4"/>
      <c r="I113" s="4"/>
      <c r="J113" s="4"/>
      <c r="K113" s="4"/>
      <c r="L113" s="4"/>
      <c r="M113" s="5"/>
      <c r="N113" s="18"/>
    </row>
    <row r="114" spans="2:14" x14ac:dyDescent="0.2">
      <c r="D114" s="30" t="s">
        <v>807</v>
      </c>
      <c r="E114" s="4"/>
      <c r="F114" s="4"/>
      <c r="G114" s="4"/>
      <c r="H114" s="4"/>
      <c r="I114" s="4"/>
      <c r="J114" s="4"/>
      <c r="K114" s="4"/>
      <c r="L114" s="4"/>
      <c r="M114" s="5"/>
      <c r="N114" s="18"/>
    </row>
    <row r="115" spans="2:14" x14ac:dyDescent="0.2">
      <c r="D115" s="30" t="s">
        <v>808</v>
      </c>
      <c r="E115" s="4"/>
      <c r="F115" s="4"/>
      <c r="G115" s="4"/>
      <c r="H115" s="4"/>
      <c r="I115" s="4"/>
      <c r="J115" s="4"/>
      <c r="K115" s="4"/>
      <c r="L115" s="4"/>
      <c r="M115" s="5"/>
      <c r="N115" s="18"/>
    </row>
    <row r="116" spans="2:14" x14ac:dyDescent="0.2">
      <c r="D116" s="30" t="s">
        <v>809</v>
      </c>
      <c r="E116" s="4"/>
      <c r="F116" s="4"/>
      <c r="G116" s="4"/>
      <c r="H116" s="4"/>
      <c r="I116" s="4"/>
      <c r="J116" s="4"/>
      <c r="K116" s="4"/>
      <c r="L116" s="4"/>
      <c r="M116" s="5"/>
      <c r="N116" s="18"/>
    </row>
    <row r="117" spans="2:14" x14ac:dyDescent="0.2">
      <c r="D117" s="30" t="s">
        <v>810</v>
      </c>
      <c r="E117" s="4"/>
      <c r="F117" s="4"/>
      <c r="G117" s="4"/>
      <c r="H117" s="4"/>
      <c r="I117" s="4"/>
      <c r="J117" s="4"/>
      <c r="K117" s="4"/>
      <c r="L117" s="4"/>
      <c r="M117" s="5"/>
      <c r="N117" s="18"/>
    </row>
    <row r="118" spans="2:14" x14ac:dyDescent="0.2">
      <c r="D118" s="30" t="s">
        <v>811</v>
      </c>
      <c r="E118" s="4"/>
      <c r="F118" s="4"/>
      <c r="G118" s="4"/>
      <c r="H118" s="4"/>
      <c r="I118" s="4"/>
      <c r="J118" s="4"/>
      <c r="K118" s="4"/>
      <c r="L118" s="4"/>
      <c r="M118" s="5"/>
      <c r="N118" s="18"/>
    </row>
    <row r="120" spans="2:14" x14ac:dyDescent="0.2">
      <c r="D120" s="16" t="s">
        <v>892</v>
      </c>
      <c r="N120" s="26" t="str">
        <f>IF(OR(D121&lt;&gt;"",D122&lt;&gt;"",D123&lt;&gt;""),"X","")</f>
        <v/>
      </c>
    </row>
    <row r="121" spans="2:14" x14ac:dyDescent="0.2">
      <c r="D121" s="76"/>
      <c r="E121" s="77"/>
      <c r="F121" s="77"/>
      <c r="G121" s="77"/>
      <c r="H121" s="77"/>
      <c r="I121" s="77"/>
      <c r="J121" s="77"/>
      <c r="K121" s="77"/>
      <c r="L121" s="77"/>
      <c r="M121" s="78"/>
    </row>
    <row r="122" spans="2:14" x14ac:dyDescent="0.2">
      <c r="D122" s="76"/>
      <c r="E122" s="77"/>
      <c r="F122" s="77"/>
      <c r="G122" s="77"/>
      <c r="H122" s="77"/>
      <c r="I122" s="77"/>
      <c r="J122" s="77"/>
      <c r="K122" s="77"/>
      <c r="L122" s="77"/>
      <c r="M122" s="78"/>
    </row>
    <row r="123" spans="2:14" x14ac:dyDescent="0.2">
      <c r="D123" s="76"/>
      <c r="E123" s="77"/>
      <c r="F123" s="77"/>
      <c r="G123" s="77"/>
      <c r="H123" s="77"/>
      <c r="I123" s="77"/>
      <c r="J123" s="77"/>
      <c r="K123" s="77"/>
      <c r="L123" s="77"/>
      <c r="M123" s="78"/>
    </row>
    <row r="125" spans="2:14" x14ac:dyDescent="0.2">
      <c r="B125" s="40" t="s">
        <v>787</v>
      </c>
      <c r="D125" s="92" t="s">
        <v>817</v>
      </c>
      <c r="E125" s="92"/>
      <c r="F125" s="92"/>
      <c r="G125" s="92"/>
      <c r="H125" s="92"/>
      <c r="I125" s="92"/>
      <c r="J125" s="92"/>
      <c r="K125" s="92"/>
      <c r="L125" s="92"/>
      <c r="M125" s="92"/>
      <c r="N125" s="92"/>
    </row>
    <row r="126" spans="2:14" x14ac:dyDescent="0.2">
      <c r="D126" s="92"/>
      <c r="E126" s="92"/>
      <c r="F126" s="92"/>
      <c r="G126" s="92"/>
      <c r="H126" s="92"/>
      <c r="I126" s="92"/>
      <c r="J126" s="92"/>
      <c r="K126" s="92"/>
      <c r="L126" s="92"/>
      <c r="M126" s="92"/>
      <c r="N126" s="92"/>
    </row>
    <row r="128" spans="2:14" x14ac:dyDescent="0.2">
      <c r="D128" t="s">
        <v>799</v>
      </c>
      <c r="E128" s="18"/>
    </row>
    <row r="130" spans="2:14" x14ac:dyDescent="0.2">
      <c r="B130" s="40" t="s">
        <v>791</v>
      </c>
      <c r="C130" s="27"/>
      <c r="D130" s="91" t="s">
        <v>824</v>
      </c>
      <c r="E130" s="91"/>
      <c r="F130" s="91"/>
      <c r="G130" s="91"/>
      <c r="H130" s="91"/>
      <c r="I130" s="91"/>
      <c r="J130" s="91"/>
      <c r="K130" s="91"/>
      <c r="L130" s="91"/>
      <c r="M130" s="91"/>
      <c r="N130" s="91"/>
    </row>
    <row r="131" spans="2:14" x14ac:dyDescent="0.2">
      <c r="C131" s="15"/>
    </row>
    <row r="132" spans="2:14" x14ac:dyDescent="0.2">
      <c r="D132" t="s">
        <v>799</v>
      </c>
      <c r="E132" s="18"/>
    </row>
    <row r="134" spans="2:14" x14ac:dyDescent="0.2">
      <c r="D134" t="s">
        <v>764</v>
      </c>
    </row>
    <row r="135" spans="2:14" x14ac:dyDescent="0.2">
      <c r="D135" s="79"/>
      <c r="E135" s="80"/>
      <c r="F135" s="80"/>
      <c r="G135" s="80"/>
      <c r="H135" s="80"/>
      <c r="I135" s="80"/>
      <c r="J135" s="80"/>
      <c r="K135" s="80"/>
      <c r="L135" s="80"/>
      <c r="M135" s="80"/>
      <c r="N135" s="81"/>
    </row>
    <row r="136" spans="2:14" x14ac:dyDescent="0.2">
      <c r="D136" s="82"/>
      <c r="E136" s="83"/>
      <c r="F136" s="83"/>
      <c r="G136" s="83"/>
      <c r="H136" s="83"/>
      <c r="I136" s="83"/>
      <c r="J136" s="83"/>
      <c r="K136" s="83"/>
      <c r="L136" s="83"/>
      <c r="M136" s="83"/>
      <c r="N136" s="84"/>
    </row>
    <row r="137" spans="2:14" x14ac:dyDescent="0.2">
      <c r="D137" s="85"/>
      <c r="E137" s="86"/>
      <c r="F137" s="86"/>
      <c r="G137" s="86"/>
      <c r="H137" s="86"/>
      <c r="I137" s="86"/>
      <c r="J137" s="86"/>
      <c r="K137" s="86"/>
      <c r="L137" s="86"/>
      <c r="M137" s="86"/>
      <c r="N137" s="87"/>
    </row>
    <row r="139" spans="2:14" x14ac:dyDescent="0.2">
      <c r="B139" s="40" t="s">
        <v>796</v>
      </c>
      <c r="C139" s="27"/>
      <c r="D139" s="91" t="s">
        <v>909</v>
      </c>
      <c r="E139" s="91"/>
      <c r="F139" s="91"/>
      <c r="G139" s="91"/>
      <c r="H139" s="91"/>
      <c r="I139" s="91"/>
      <c r="J139" s="91"/>
      <c r="K139" s="91"/>
      <c r="L139" s="91"/>
      <c r="M139" s="91"/>
      <c r="N139" s="91"/>
    </row>
    <row r="141" spans="2:14" x14ac:dyDescent="0.2">
      <c r="D141" t="s">
        <v>799</v>
      </c>
      <c r="E141" s="62"/>
    </row>
    <row r="143" spans="2:14" x14ac:dyDescent="0.2">
      <c r="D143" t="s">
        <v>764</v>
      </c>
    </row>
    <row r="144" spans="2:14" x14ac:dyDescent="0.2">
      <c r="D144" s="79"/>
      <c r="E144" s="80"/>
      <c r="F144" s="80"/>
      <c r="G144" s="80"/>
      <c r="H144" s="80"/>
      <c r="I144" s="80"/>
      <c r="J144" s="80"/>
      <c r="K144" s="80"/>
      <c r="L144" s="80"/>
      <c r="M144" s="80"/>
      <c r="N144" s="81"/>
    </row>
    <row r="145" spans="2:14" x14ac:dyDescent="0.2">
      <c r="D145" s="82"/>
      <c r="E145" s="83"/>
      <c r="F145" s="83"/>
      <c r="G145" s="83"/>
      <c r="H145" s="83"/>
      <c r="I145" s="83"/>
      <c r="J145" s="83"/>
      <c r="K145" s="83"/>
      <c r="L145" s="83"/>
      <c r="M145" s="83"/>
      <c r="N145" s="84"/>
    </row>
    <row r="146" spans="2:14" x14ac:dyDescent="0.2">
      <c r="D146" s="85"/>
      <c r="E146" s="86"/>
      <c r="F146" s="86"/>
      <c r="G146" s="86"/>
      <c r="H146" s="86"/>
      <c r="I146" s="86"/>
      <c r="J146" s="86"/>
      <c r="K146" s="86"/>
      <c r="L146" s="86"/>
      <c r="M146" s="86"/>
      <c r="N146" s="87"/>
    </row>
    <row r="148" spans="2:14" x14ac:dyDescent="0.2">
      <c r="B148" s="40" t="s">
        <v>827</v>
      </c>
      <c r="C148" s="28"/>
      <c r="D148" s="89" t="s">
        <v>825</v>
      </c>
      <c r="E148" s="89"/>
      <c r="F148" s="89"/>
      <c r="G148" s="89"/>
      <c r="H148" s="89"/>
      <c r="I148" s="89"/>
      <c r="J148" s="89"/>
      <c r="K148" s="89"/>
      <c r="L148" s="89"/>
      <c r="M148" s="89"/>
      <c r="N148" s="89"/>
    </row>
    <row r="149" spans="2:14" x14ac:dyDescent="0.2">
      <c r="B149" s="24"/>
      <c r="C149" s="23"/>
      <c r="D149" s="89"/>
      <c r="E149" s="89"/>
      <c r="F149" s="89"/>
      <c r="G149" s="89"/>
      <c r="H149" s="89"/>
      <c r="I149" s="89"/>
      <c r="J149" s="89"/>
      <c r="K149" s="89"/>
      <c r="L149" s="89"/>
      <c r="M149" s="89"/>
      <c r="N149" s="89"/>
    </row>
    <row r="151" spans="2:14" x14ac:dyDescent="0.2">
      <c r="D151" t="s">
        <v>799</v>
      </c>
      <c r="E151" s="18"/>
    </row>
    <row r="153" spans="2:14" x14ac:dyDescent="0.2">
      <c r="D153" t="s">
        <v>764</v>
      </c>
    </row>
    <row r="154" spans="2:14" x14ac:dyDescent="0.2">
      <c r="D154" s="79"/>
      <c r="E154" s="80"/>
      <c r="F154" s="80"/>
      <c r="G154" s="80"/>
      <c r="H154" s="80"/>
      <c r="I154" s="80"/>
      <c r="J154" s="80"/>
      <c r="K154" s="80"/>
      <c r="L154" s="80"/>
      <c r="M154" s="80"/>
      <c r="N154" s="81"/>
    </row>
    <row r="155" spans="2:14" x14ac:dyDescent="0.2">
      <c r="D155" s="82"/>
      <c r="E155" s="83"/>
      <c r="F155" s="83"/>
      <c r="G155" s="83"/>
      <c r="H155" s="83"/>
      <c r="I155" s="83"/>
      <c r="J155" s="83"/>
      <c r="K155" s="83"/>
      <c r="L155" s="83"/>
      <c r="M155" s="83"/>
      <c r="N155" s="84"/>
    </row>
    <row r="156" spans="2:14" x14ac:dyDescent="0.2">
      <c r="D156" s="85"/>
      <c r="E156" s="86"/>
      <c r="F156" s="86"/>
      <c r="G156" s="86"/>
      <c r="H156" s="86"/>
      <c r="I156" s="86"/>
      <c r="J156" s="86"/>
      <c r="K156" s="86"/>
      <c r="L156" s="86"/>
      <c r="M156" s="86"/>
      <c r="N156" s="87"/>
    </row>
    <row r="158" spans="2:14" x14ac:dyDescent="0.2">
      <c r="B158" s="40" t="s">
        <v>828</v>
      </c>
      <c r="D158" s="93" t="s">
        <v>826</v>
      </c>
      <c r="E158" s="93"/>
      <c r="F158" s="93"/>
      <c r="G158" s="93"/>
      <c r="H158" s="93"/>
      <c r="I158" s="93"/>
      <c r="J158" s="93"/>
      <c r="K158" s="93"/>
      <c r="L158" s="93"/>
      <c r="M158" s="93"/>
      <c r="N158" s="93"/>
    </row>
    <row r="159" spans="2:14" x14ac:dyDescent="0.2">
      <c r="D159" s="93"/>
      <c r="E159" s="93"/>
      <c r="F159" s="93"/>
      <c r="G159" s="93"/>
      <c r="H159" s="93"/>
      <c r="I159" s="93"/>
      <c r="J159" s="93"/>
      <c r="K159" s="93"/>
      <c r="L159" s="93"/>
      <c r="M159" s="93"/>
      <c r="N159" s="93"/>
    </row>
    <row r="161" spans="4:14" x14ac:dyDescent="0.2">
      <c r="D161" s="6" t="s">
        <v>849</v>
      </c>
    </row>
    <row r="163" spans="4:14" x14ac:dyDescent="0.2">
      <c r="D163" t="s">
        <v>799</v>
      </c>
      <c r="E163" s="18"/>
    </row>
    <row r="165" spans="4:14" x14ac:dyDescent="0.2">
      <c r="D165" t="str">
        <f>IF(E163="No","Please indicate why (too late/ too soon) and suggest the migration date(s) you would prefer:", "Please explain your answer:")</f>
        <v>Please explain your answer:</v>
      </c>
    </row>
    <row r="166" spans="4:14" x14ac:dyDescent="0.2">
      <c r="D166" s="79"/>
      <c r="E166" s="80"/>
      <c r="F166" s="80"/>
      <c r="G166" s="80"/>
      <c r="H166" s="80"/>
      <c r="I166" s="80"/>
      <c r="J166" s="80"/>
      <c r="K166" s="80"/>
      <c r="L166" s="80"/>
      <c r="M166" s="80"/>
      <c r="N166" s="81"/>
    </row>
    <row r="167" spans="4:14" x14ac:dyDescent="0.2">
      <c r="D167" s="82"/>
      <c r="E167" s="83"/>
      <c r="F167" s="83"/>
      <c r="G167" s="83"/>
      <c r="H167" s="83"/>
      <c r="I167" s="83"/>
      <c r="J167" s="83"/>
      <c r="K167" s="83"/>
      <c r="L167" s="83"/>
      <c r="M167" s="83"/>
      <c r="N167" s="84"/>
    </row>
    <row r="168" spans="4:14" x14ac:dyDescent="0.2">
      <c r="D168" s="85"/>
      <c r="E168" s="86"/>
      <c r="F168" s="86"/>
      <c r="G168" s="86"/>
      <c r="H168" s="86"/>
      <c r="I168" s="86"/>
      <c r="J168" s="86"/>
      <c r="K168" s="86"/>
      <c r="L168" s="86"/>
      <c r="M168" s="86"/>
      <c r="N168" s="87"/>
    </row>
    <row r="170" spans="4:14" x14ac:dyDescent="0.2">
      <c r="D170" s="6" t="s">
        <v>850</v>
      </c>
    </row>
    <row r="172" spans="4:14" ht="12.75" customHeight="1" x14ac:dyDescent="0.2">
      <c r="D172" t="s">
        <v>799</v>
      </c>
      <c r="E172" s="18"/>
      <c r="F172" s="47" t="str">
        <f>IF(AND(E163="Yes",E172="Yes"),"Warning:","")</f>
        <v/>
      </c>
      <c r="G172" s="59" t="str">
        <f>IF(AND(E163="Yes",E172="Yes"),"You selected inconsistent answers, please correct.","")</f>
        <v/>
      </c>
      <c r="H172" s="58"/>
      <c r="I172" s="58"/>
      <c r="J172" s="58"/>
      <c r="K172" s="58"/>
      <c r="L172" s="58"/>
      <c r="M172" s="58"/>
      <c r="N172" s="58"/>
    </row>
    <row r="173" spans="4:14" x14ac:dyDescent="0.2">
      <c r="G173" s="58"/>
      <c r="H173" s="58"/>
      <c r="I173" s="58"/>
      <c r="J173" s="58"/>
      <c r="K173" s="58"/>
      <c r="L173" s="58"/>
      <c r="M173" s="58"/>
      <c r="N173" s="58"/>
    </row>
    <row r="174" spans="4:14" x14ac:dyDescent="0.2">
      <c r="D174" t="str">
        <f>IF(E172="No","Please indicate why (too late/ too soon) and suggest the migration date(s) you would prefer:", "Please explain your answer:")</f>
        <v>Please explain your answer:</v>
      </c>
    </row>
    <row r="175" spans="4:14" x14ac:dyDescent="0.2">
      <c r="D175" s="79"/>
      <c r="E175" s="80"/>
      <c r="F175" s="80"/>
      <c r="G175" s="80"/>
      <c r="H175" s="80"/>
      <c r="I175" s="80"/>
      <c r="J175" s="80"/>
      <c r="K175" s="80"/>
      <c r="L175" s="80"/>
      <c r="M175" s="80"/>
      <c r="N175" s="81"/>
    </row>
    <row r="176" spans="4:14" x14ac:dyDescent="0.2">
      <c r="D176" s="82"/>
      <c r="E176" s="83"/>
      <c r="F176" s="83"/>
      <c r="G176" s="83"/>
      <c r="H176" s="83"/>
      <c r="I176" s="83"/>
      <c r="J176" s="83"/>
      <c r="K176" s="83"/>
      <c r="L176" s="83"/>
      <c r="M176" s="83"/>
      <c r="N176" s="84"/>
    </row>
    <row r="177" spans="2:14" x14ac:dyDescent="0.2">
      <c r="D177" s="85"/>
      <c r="E177" s="86"/>
      <c r="F177" s="86"/>
      <c r="G177" s="86"/>
      <c r="H177" s="86"/>
      <c r="I177" s="86"/>
      <c r="J177" s="86"/>
      <c r="K177" s="86"/>
      <c r="L177" s="86"/>
      <c r="M177" s="86"/>
      <c r="N177" s="87"/>
    </row>
    <row r="179" spans="2:14" x14ac:dyDescent="0.2">
      <c r="B179" s="40" t="s">
        <v>854</v>
      </c>
      <c r="C179" s="28"/>
      <c r="D179" s="42" t="s">
        <v>829</v>
      </c>
      <c r="E179" s="42"/>
      <c r="F179" s="42"/>
      <c r="G179" s="42"/>
      <c r="H179" s="42"/>
      <c r="I179" s="42"/>
      <c r="J179" s="42"/>
      <c r="K179" s="42"/>
      <c r="L179" s="42"/>
      <c r="M179" s="42"/>
      <c r="N179" s="42"/>
    </row>
    <row r="181" spans="2:14" x14ac:dyDescent="0.2">
      <c r="D181" t="s">
        <v>799</v>
      </c>
      <c r="E181" s="94"/>
      <c r="F181" s="94"/>
      <c r="G181" s="94"/>
    </row>
    <row r="182" spans="2:14" x14ac:dyDescent="0.2">
      <c r="B182"/>
    </row>
    <row r="183" spans="2:14" x14ac:dyDescent="0.2">
      <c r="D183" t="str">
        <f>IF(E181="Different timelines per business domain", "Please provide details:","")</f>
        <v/>
      </c>
    </row>
    <row r="184" spans="2:14" x14ac:dyDescent="0.2">
      <c r="D184" s="79"/>
      <c r="E184" s="80"/>
      <c r="F184" s="80"/>
      <c r="G184" s="80"/>
      <c r="H184" s="80"/>
      <c r="I184" s="80"/>
      <c r="J184" s="80"/>
      <c r="K184" s="80"/>
      <c r="L184" s="80"/>
      <c r="M184" s="80"/>
      <c r="N184" s="81"/>
    </row>
    <row r="185" spans="2:14" x14ac:dyDescent="0.2">
      <c r="D185" s="82"/>
      <c r="E185" s="83"/>
      <c r="F185" s="83"/>
      <c r="G185" s="83"/>
      <c r="H185" s="83"/>
      <c r="I185" s="83"/>
      <c r="J185" s="83"/>
      <c r="K185" s="83"/>
      <c r="L185" s="83"/>
      <c r="M185" s="83"/>
      <c r="N185" s="84"/>
    </row>
    <row r="186" spans="2:14" x14ac:dyDescent="0.2">
      <c r="D186" s="85"/>
      <c r="E186" s="86"/>
      <c r="F186" s="86"/>
      <c r="G186" s="86"/>
      <c r="H186" s="86"/>
      <c r="I186" s="86"/>
      <c r="J186" s="86"/>
      <c r="K186" s="86"/>
      <c r="L186" s="86"/>
      <c r="M186" s="86"/>
      <c r="N186" s="87"/>
    </row>
    <row r="188" spans="2:14" ht="15.75" x14ac:dyDescent="0.25">
      <c r="B188" s="41" t="s">
        <v>830</v>
      </c>
      <c r="C188" s="20"/>
      <c r="D188" s="20"/>
      <c r="E188" s="21"/>
      <c r="F188" s="21"/>
      <c r="G188" s="21"/>
      <c r="H188" s="21"/>
      <c r="I188" s="21"/>
      <c r="J188" s="21"/>
      <c r="K188" s="21"/>
      <c r="L188" s="21"/>
      <c r="M188" s="21"/>
      <c r="N188" s="21"/>
    </row>
    <row r="190" spans="2:14" ht="12.75" customHeight="1" x14ac:dyDescent="0.2">
      <c r="B190" s="40" t="s">
        <v>783</v>
      </c>
      <c r="C190" s="28"/>
      <c r="D190" s="90" t="s">
        <v>831</v>
      </c>
      <c r="E190" s="90"/>
      <c r="F190" s="90"/>
      <c r="G190" s="90"/>
      <c r="H190" s="90"/>
      <c r="I190" s="90"/>
      <c r="J190" s="90"/>
      <c r="K190" s="90"/>
      <c r="L190" s="90"/>
      <c r="M190" s="90"/>
      <c r="N190" s="90"/>
    </row>
    <row r="191" spans="2:14" x14ac:dyDescent="0.2">
      <c r="B191" s="24"/>
      <c r="C191" s="23"/>
      <c r="D191" s="90"/>
      <c r="E191" s="90"/>
      <c r="F191" s="90"/>
      <c r="G191" s="90"/>
      <c r="H191" s="90"/>
      <c r="I191" s="90"/>
      <c r="J191" s="90"/>
      <c r="K191" s="90"/>
      <c r="L191" s="90"/>
      <c r="M191" s="90"/>
      <c r="N191" s="90"/>
    </row>
    <row r="192" spans="2:14" x14ac:dyDescent="0.2">
      <c r="B192" s="24"/>
      <c r="C192" s="23"/>
      <c r="D192" s="43"/>
      <c r="E192" s="43"/>
      <c r="F192" s="43"/>
      <c r="G192" s="43"/>
      <c r="H192" s="43"/>
      <c r="I192" s="43"/>
      <c r="J192" s="43"/>
      <c r="K192" s="43"/>
      <c r="L192" s="43"/>
      <c r="M192" s="43"/>
      <c r="N192" s="43"/>
    </row>
    <row r="193" spans="2:14" x14ac:dyDescent="0.2">
      <c r="D193" t="s">
        <v>799</v>
      </c>
      <c r="E193" s="18"/>
    </row>
    <row r="195" spans="2:14" x14ac:dyDescent="0.2">
      <c r="D195" t="str">
        <f>IF(E193="No","Please indicate why and suggest potential migration date(s):", "Please explain your answer:")</f>
        <v>Please explain your answer:</v>
      </c>
    </row>
    <row r="196" spans="2:14" x14ac:dyDescent="0.2">
      <c r="D196" s="79"/>
      <c r="E196" s="80"/>
      <c r="F196" s="80"/>
      <c r="G196" s="80"/>
      <c r="H196" s="80"/>
      <c r="I196" s="80"/>
      <c r="J196" s="80"/>
      <c r="K196" s="80"/>
      <c r="L196" s="80"/>
      <c r="M196" s="80"/>
      <c r="N196" s="81"/>
    </row>
    <row r="197" spans="2:14" x14ac:dyDescent="0.2">
      <c r="D197" s="82"/>
      <c r="E197" s="83"/>
      <c r="F197" s="83"/>
      <c r="G197" s="83"/>
      <c r="H197" s="83"/>
      <c r="I197" s="83"/>
      <c r="J197" s="83"/>
      <c r="K197" s="83"/>
      <c r="L197" s="83"/>
      <c r="M197" s="83"/>
      <c r="N197" s="84"/>
    </row>
    <row r="198" spans="2:14" x14ac:dyDescent="0.2">
      <c r="D198" s="85"/>
      <c r="E198" s="86"/>
      <c r="F198" s="86"/>
      <c r="G198" s="86"/>
      <c r="H198" s="86"/>
      <c r="I198" s="86"/>
      <c r="J198" s="86"/>
      <c r="K198" s="86"/>
      <c r="L198" s="86"/>
      <c r="M198" s="86"/>
      <c r="N198" s="87"/>
    </row>
    <row r="200" spans="2:14" ht="15.75" x14ac:dyDescent="0.25">
      <c r="B200" s="41" t="s">
        <v>833</v>
      </c>
      <c r="C200" s="20"/>
      <c r="D200" s="20"/>
      <c r="E200" s="21"/>
      <c r="F200" s="21"/>
      <c r="G200" s="21"/>
      <c r="H200" s="21"/>
      <c r="I200" s="21"/>
      <c r="J200" s="21"/>
      <c r="K200" s="21"/>
      <c r="L200" s="21"/>
      <c r="M200" s="21"/>
      <c r="N200" s="21"/>
    </row>
    <row r="202" spans="2:14" ht="12.75" customHeight="1" x14ac:dyDescent="0.2">
      <c r="B202" s="40" t="s">
        <v>783</v>
      </c>
      <c r="C202" s="28"/>
      <c r="D202" s="90" t="s">
        <v>834</v>
      </c>
      <c r="E202" s="90"/>
      <c r="F202" s="90"/>
      <c r="G202" s="90"/>
      <c r="H202" s="90"/>
      <c r="I202" s="90"/>
      <c r="J202" s="90"/>
      <c r="K202" s="90"/>
      <c r="L202" s="90"/>
      <c r="M202" s="90"/>
      <c r="N202" s="90"/>
    </row>
    <row r="203" spans="2:14" x14ac:dyDescent="0.2">
      <c r="B203" s="24"/>
      <c r="C203" s="23"/>
      <c r="D203" s="90"/>
      <c r="E203" s="90"/>
      <c r="F203" s="90"/>
      <c r="G203" s="90"/>
      <c r="H203" s="90"/>
      <c r="I203" s="90"/>
      <c r="J203" s="90"/>
      <c r="K203" s="90"/>
      <c r="L203" s="90"/>
      <c r="M203" s="90"/>
      <c r="N203" s="90"/>
    </row>
    <row r="204" spans="2:14" x14ac:dyDescent="0.2">
      <c r="B204" s="24"/>
      <c r="C204" s="23"/>
      <c r="D204" s="43"/>
      <c r="E204" s="43"/>
      <c r="F204" s="43"/>
      <c r="G204" s="43"/>
      <c r="H204" s="43"/>
      <c r="I204" s="43"/>
      <c r="J204" s="43"/>
      <c r="K204" s="43"/>
      <c r="L204" s="43"/>
      <c r="M204" s="43"/>
      <c r="N204" s="43"/>
    </row>
    <row r="205" spans="2:14" x14ac:dyDescent="0.2">
      <c r="D205" t="s">
        <v>799</v>
      </c>
      <c r="E205" s="18"/>
    </row>
    <row r="207" spans="2:14" x14ac:dyDescent="0.2">
      <c r="D207" t="str">
        <f>IF(E205="No","Please indicate why and suggest potential migration date(s):", "Please explain your answer:")</f>
        <v>Please explain your answer:</v>
      </c>
    </row>
    <row r="208" spans="2:14" x14ac:dyDescent="0.2">
      <c r="D208" s="79"/>
      <c r="E208" s="80"/>
      <c r="F208" s="80"/>
      <c r="G208" s="80"/>
      <c r="H208" s="80"/>
      <c r="I208" s="80"/>
      <c r="J208" s="80"/>
      <c r="K208" s="80"/>
      <c r="L208" s="80"/>
      <c r="M208" s="80"/>
      <c r="N208" s="81"/>
    </row>
    <row r="209" spans="2:14" x14ac:dyDescent="0.2">
      <c r="D209" s="82"/>
      <c r="E209" s="83"/>
      <c r="F209" s="83"/>
      <c r="G209" s="83"/>
      <c r="H209" s="83"/>
      <c r="I209" s="83"/>
      <c r="J209" s="83"/>
      <c r="K209" s="83"/>
      <c r="L209" s="83"/>
      <c r="M209" s="83"/>
      <c r="N209" s="84"/>
    </row>
    <row r="210" spans="2:14" x14ac:dyDescent="0.2">
      <c r="D210" s="85"/>
      <c r="E210" s="86"/>
      <c r="F210" s="86"/>
      <c r="G210" s="86"/>
      <c r="H210" s="86"/>
      <c r="I210" s="86"/>
      <c r="J210" s="86"/>
      <c r="K210" s="86"/>
      <c r="L210" s="86"/>
      <c r="M210" s="86"/>
      <c r="N210" s="87"/>
    </row>
    <row r="212" spans="2:14" ht="15.75" x14ac:dyDescent="0.25">
      <c r="B212" s="41" t="s">
        <v>836</v>
      </c>
      <c r="C212" s="20"/>
      <c r="D212" s="20"/>
      <c r="E212" s="21"/>
      <c r="F212" s="21"/>
      <c r="G212" s="21"/>
      <c r="H212" s="21"/>
      <c r="I212" s="21"/>
      <c r="J212" s="21"/>
      <c r="K212" s="21"/>
      <c r="L212" s="21"/>
      <c r="M212" s="21"/>
      <c r="N212" s="21"/>
    </row>
    <row r="214" spans="2:14" x14ac:dyDescent="0.2">
      <c r="B214" s="44" t="s">
        <v>839</v>
      </c>
      <c r="C214" s="25"/>
      <c r="D214" s="25"/>
      <c r="E214" s="25"/>
      <c r="F214" s="25"/>
      <c r="G214" s="25"/>
      <c r="H214" s="25"/>
      <c r="I214" s="25"/>
      <c r="J214" s="25"/>
      <c r="K214" s="25"/>
      <c r="L214" s="25"/>
      <c r="M214" s="25"/>
      <c r="N214" s="25"/>
    </row>
    <row r="215" spans="2:14" x14ac:dyDescent="0.2">
      <c r="B215" s="13"/>
    </row>
    <row r="216" spans="2:14" x14ac:dyDescent="0.2">
      <c r="B216" s="40" t="s">
        <v>783</v>
      </c>
      <c r="D216" s="42" t="s">
        <v>838</v>
      </c>
    </row>
    <row r="218" spans="2:14" x14ac:dyDescent="0.2">
      <c r="D218" t="s">
        <v>799</v>
      </c>
      <c r="E218" s="18"/>
    </row>
    <row r="220" spans="2:14" x14ac:dyDescent="0.2">
      <c r="D220" t="s">
        <v>764</v>
      </c>
    </row>
    <row r="221" spans="2:14" x14ac:dyDescent="0.2">
      <c r="D221" s="79"/>
      <c r="E221" s="80"/>
      <c r="F221" s="80"/>
      <c r="G221" s="80"/>
      <c r="H221" s="80"/>
      <c r="I221" s="80"/>
      <c r="J221" s="80"/>
      <c r="K221" s="80"/>
      <c r="L221" s="80"/>
      <c r="M221" s="80"/>
      <c r="N221" s="81"/>
    </row>
    <row r="222" spans="2:14" x14ac:dyDescent="0.2">
      <c r="D222" s="82"/>
      <c r="E222" s="83"/>
      <c r="F222" s="83"/>
      <c r="G222" s="83"/>
      <c r="H222" s="83"/>
      <c r="I222" s="83"/>
      <c r="J222" s="83"/>
      <c r="K222" s="83"/>
      <c r="L222" s="83"/>
      <c r="M222" s="83"/>
      <c r="N222" s="84"/>
    </row>
    <row r="223" spans="2:14" x14ac:dyDescent="0.2">
      <c r="D223" s="85"/>
      <c r="E223" s="86"/>
      <c r="F223" s="86"/>
      <c r="G223" s="86"/>
      <c r="H223" s="86"/>
      <c r="I223" s="86"/>
      <c r="J223" s="86"/>
      <c r="K223" s="86"/>
      <c r="L223" s="86"/>
      <c r="M223" s="86"/>
      <c r="N223" s="87"/>
    </row>
    <row r="225" spans="2:14" x14ac:dyDescent="0.2">
      <c r="B225" s="44" t="s">
        <v>840</v>
      </c>
      <c r="C225" s="25"/>
      <c r="D225" s="25"/>
      <c r="E225" s="25"/>
      <c r="F225" s="25"/>
      <c r="G225" s="25"/>
      <c r="H225" s="25"/>
      <c r="I225" s="25"/>
      <c r="J225" s="25"/>
      <c r="K225" s="25"/>
      <c r="L225" s="25"/>
      <c r="M225" s="25"/>
      <c r="N225" s="25"/>
    </row>
    <row r="227" spans="2:14" x14ac:dyDescent="0.2">
      <c r="B227" s="40" t="s">
        <v>785</v>
      </c>
      <c r="D227" s="42" t="s">
        <v>842</v>
      </c>
    </row>
    <row r="229" spans="2:14" x14ac:dyDescent="0.2">
      <c r="D229" t="s">
        <v>799</v>
      </c>
      <c r="E229" s="76"/>
      <c r="F229" s="78"/>
    </row>
    <row r="231" spans="2:14" x14ac:dyDescent="0.2">
      <c r="D231" t="str">
        <f>IF(E229="Other criteria to be considered","Please specify:",IF(E229="No","Please indicate why not:",""))</f>
        <v/>
      </c>
    </row>
    <row r="232" spans="2:14" x14ac:dyDescent="0.2">
      <c r="D232" s="79"/>
      <c r="E232" s="80"/>
      <c r="F232" s="80"/>
      <c r="G232" s="80"/>
      <c r="H232" s="80"/>
      <c r="I232" s="80"/>
      <c r="J232" s="80"/>
      <c r="K232" s="80"/>
      <c r="L232" s="80"/>
      <c r="M232" s="80"/>
      <c r="N232" s="81"/>
    </row>
    <row r="233" spans="2:14" x14ac:dyDescent="0.2">
      <c r="D233" s="82"/>
      <c r="E233" s="83"/>
      <c r="F233" s="83"/>
      <c r="G233" s="83"/>
      <c r="H233" s="83"/>
      <c r="I233" s="83"/>
      <c r="J233" s="83"/>
      <c r="K233" s="83"/>
      <c r="L233" s="83"/>
      <c r="M233" s="83"/>
      <c r="N233" s="84"/>
    </row>
    <row r="234" spans="2:14" x14ac:dyDescent="0.2">
      <c r="D234" s="85"/>
      <c r="E234" s="86"/>
      <c r="F234" s="86"/>
      <c r="G234" s="86"/>
      <c r="H234" s="86"/>
      <c r="I234" s="86"/>
      <c r="J234" s="86"/>
      <c r="K234" s="86"/>
      <c r="L234" s="86"/>
      <c r="M234" s="86"/>
      <c r="N234" s="87"/>
    </row>
    <row r="236" spans="2:14" x14ac:dyDescent="0.2">
      <c r="B236" s="40" t="s">
        <v>787</v>
      </c>
      <c r="D236" s="6" t="s">
        <v>841</v>
      </c>
    </row>
    <row r="238" spans="2:14" x14ac:dyDescent="0.2">
      <c r="D238" t="s">
        <v>799</v>
      </c>
      <c r="E238" s="18"/>
    </row>
    <row r="240" spans="2:14" x14ac:dyDescent="0.2">
      <c r="D240" t="s">
        <v>764</v>
      </c>
    </row>
    <row r="241" spans="2:14" x14ac:dyDescent="0.2">
      <c r="D241" s="79"/>
      <c r="E241" s="80"/>
      <c r="F241" s="80"/>
      <c r="G241" s="80"/>
      <c r="H241" s="80"/>
      <c r="I241" s="80"/>
      <c r="J241" s="80"/>
      <c r="K241" s="80"/>
      <c r="L241" s="80"/>
      <c r="M241" s="80"/>
      <c r="N241" s="81"/>
    </row>
    <row r="242" spans="2:14" x14ac:dyDescent="0.2">
      <c r="D242" s="82"/>
      <c r="E242" s="83"/>
      <c r="F242" s="83"/>
      <c r="G242" s="83"/>
      <c r="H242" s="83"/>
      <c r="I242" s="83"/>
      <c r="J242" s="83"/>
      <c r="K242" s="83"/>
      <c r="L242" s="83"/>
      <c r="M242" s="83"/>
      <c r="N242" s="84"/>
    </row>
    <row r="243" spans="2:14" x14ac:dyDescent="0.2">
      <c r="D243" s="85"/>
      <c r="E243" s="86"/>
      <c r="F243" s="86"/>
      <c r="G243" s="86"/>
      <c r="H243" s="86"/>
      <c r="I243" s="86"/>
      <c r="J243" s="86"/>
      <c r="K243" s="86"/>
      <c r="L243" s="86"/>
      <c r="M243" s="86"/>
      <c r="N243" s="87"/>
    </row>
    <row r="245" spans="2:14" x14ac:dyDescent="0.2">
      <c r="B245" s="44" t="s">
        <v>843</v>
      </c>
      <c r="C245" s="25"/>
      <c r="D245" s="25"/>
      <c r="E245" s="25"/>
      <c r="F245" s="25"/>
      <c r="G245" s="25"/>
      <c r="H245" s="25"/>
      <c r="I245" s="25"/>
      <c r="J245" s="25"/>
      <c r="K245" s="25"/>
      <c r="L245" s="25"/>
      <c r="M245" s="25"/>
      <c r="N245" s="25"/>
    </row>
    <row r="247" spans="2:14" x14ac:dyDescent="0.2">
      <c r="B247" s="40" t="s">
        <v>791</v>
      </c>
      <c r="D247" s="6" t="s">
        <v>844</v>
      </c>
    </row>
    <row r="249" spans="2:14" x14ac:dyDescent="0.2">
      <c r="D249" t="s">
        <v>799</v>
      </c>
      <c r="E249" s="76"/>
      <c r="F249" s="78"/>
    </row>
    <row r="251" spans="2:14" x14ac:dyDescent="0.2">
      <c r="D251" t="str">
        <f>IF(E249="Other criteria to be considered","Please specify:",IF(E249="No","Please indicate why not:",""))</f>
        <v/>
      </c>
    </row>
    <row r="252" spans="2:14" x14ac:dyDescent="0.2">
      <c r="D252" s="79"/>
      <c r="E252" s="80"/>
      <c r="F252" s="80"/>
      <c r="G252" s="80"/>
      <c r="H252" s="80"/>
      <c r="I252" s="80"/>
      <c r="J252" s="80"/>
      <c r="K252" s="80"/>
      <c r="L252" s="80"/>
      <c r="M252" s="80"/>
      <c r="N252" s="81"/>
    </row>
    <row r="253" spans="2:14" x14ac:dyDescent="0.2">
      <c r="D253" s="82"/>
      <c r="E253" s="83"/>
      <c r="F253" s="83"/>
      <c r="G253" s="83"/>
      <c r="H253" s="83"/>
      <c r="I253" s="83"/>
      <c r="J253" s="83"/>
      <c r="K253" s="83"/>
      <c r="L253" s="83"/>
      <c r="M253" s="83"/>
      <c r="N253" s="84"/>
    </row>
    <row r="254" spans="2:14" x14ac:dyDescent="0.2">
      <c r="D254" s="85"/>
      <c r="E254" s="86"/>
      <c r="F254" s="86"/>
      <c r="G254" s="86"/>
      <c r="H254" s="86"/>
      <c r="I254" s="86"/>
      <c r="J254" s="86"/>
      <c r="K254" s="86"/>
      <c r="L254" s="86"/>
      <c r="M254" s="86"/>
      <c r="N254" s="87"/>
    </row>
    <row r="256" spans="2:14" x14ac:dyDescent="0.2">
      <c r="B256" s="40" t="s">
        <v>796</v>
      </c>
      <c r="D256" s="92" t="s">
        <v>845</v>
      </c>
      <c r="E256" s="92"/>
      <c r="F256" s="92"/>
      <c r="G256" s="92"/>
      <c r="H256" s="92"/>
      <c r="I256" s="92"/>
      <c r="J256" s="92"/>
      <c r="K256" s="92"/>
      <c r="L256" s="92"/>
      <c r="M256" s="92"/>
      <c r="N256" s="92"/>
    </row>
    <row r="257" spans="2:14" x14ac:dyDescent="0.2">
      <c r="D257" s="92"/>
      <c r="E257" s="92"/>
      <c r="F257" s="92"/>
      <c r="G257" s="92"/>
      <c r="H257" s="92"/>
      <c r="I257" s="92"/>
      <c r="J257" s="92"/>
      <c r="K257" s="92"/>
      <c r="L257" s="92"/>
      <c r="M257" s="92"/>
      <c r="N257" s="92"/>
    </row>
    <row r="259" spans="2:14" x14ac:dyDescent="0.2">
      <c r="D259" t="s">
        <v>799</v>
      </c>
      <c r="E259" s="18"/>
    </row>
    <row r="261" spans="2:14" x14ac:dyDescent="0.2">
      <c r="D261" t="s">
        <v>764</v>
      </c>
    </row>
    <row r="262" spans="2:14" x14ac:dyDescent="0.2">
      <c r="D262" s="79"/>
      <c r="E262" s="80"/>
      <c r="F262" s="80"/>
      <c r="G262" s="80"/>
      <c r="H262" s="80"/>
      <c r="I262" s="80"/>
      <c r="J262" s="80"/>
      <c r="K262" s="80"/>
      <c r="L262" s="80"/>
      <c r="M262" s="80"/>
      <c r="N262" s="81"/>
    </row>
    <row r="263" spans="2:14" x14ac:dyDescent="0.2">
      <c r="D263" s="82"/>
      <c r="E263" s="83"/>
      <c r="F263" s="83"/>
      <c r="G263" s="83"/>
      <c r="H263" s="83"/>
      <c r="I263" s="83"/>
      <c r="J263" s="83"/>
      <c r="K263" s="83"/>
      <c r="L263" s="83"/>
      <c r="M263" s="83"/>
      <c r="N263" s="84"/>
    </row>
    <row r="264" spans="2:14" x14ac:dyDescent="0.2">
      <c r="D264" s="85"/>
      <c r="E264" s="86"/>
      <c r="F264" s="86"/>
      <c r="G264" s="86"/>
      <c r="H264" s="86"/>
      <c r="I264" s="86"/>
      <c r="J264" s="86"/>
      <c r="K264" s="86"/>
      <c r="L264" s="86"/>
      <c r="M264" s="86"/>
      <c r="N264" s="87"/>
    </row>
    <row r="266" spans="2:14" x14ac:dyDescent="0.2">
      <c r="B266" s="40" t="s">
        <v>827</v>
      </c>
      <c r="D266" s="93" t="s">
        <v>846</v>
      </c>
      <c r="E266" s="93"/>
      <c r="F266" s="93"/>
      <c r="G266" s="93"/>
      <c r="H266" s="93"/>
      <c r="I266" s="93"/>
      <c r="J266" s="93"/>
      <c r="K266" s="93"/>
      <c r="L266" s="93"/>
      <c r="M266" s="93"/>
      <c r="N266" s="93"/>
    </row>
    <row r="267" spans="2:14" x14ac:dyDescent="0.2">
      <c r="D267" s="93"/>
      <c r="E267" s="93"/>
      <c r="F267" s="93"/>
      <c r="G267" s="93"/>
      <c r="H267" s="93"/>
      <c r="I267" s="93"/>
      <c r="J267" s="93"/>
      <c r="K267" s="93"/>
      <c r="L267" s="93"/>
      <c r="M267" s="93"/>
      <c r="N267" s="93"/>
    </row>
    <row r="268" spans="2:14" x14ac:dyDescent="0.2">
      <c r="D268" s="93"/>
      <c r="E268" s="93"/>
      <c r="F268" s="93"/>
      <c r="G268" s="93"/>
      <c r="H268" s="93"/>
      <c r="I268" s="93"/>
      <c r="J268" s="93"/>
      <c r="K268" s="93"/>
      <c r="L268" s="93"/>
      <c r="M268" s="93"/>
      <c r="N268" s="93"/>
    </row>
    <row r="269" spans="2:14" x14ac:dyDescent="0.2">
      <c r="D269" s="46"/>
      <c r="E269" s="46"/>
      <c r="F269" s="46"/>
      <c r="G269" s="46"/>
      <c r="H269" s="46"/>
      <c r="I269" s="46"/>
      <c r="J269" s="46"/>
      <c r="K269" s="46"/>
      <c r="L269" s="46"/>
      <c r="M269" s="46"/>
      <c r="N269" s="46"/>
    </row>
    <row r="270" spans="2:14" x14ac:dyDescent="0.2">
      <c r="D270" s="92" t="s">
        <v>847</v>
      </c>
      <c r="E270" s="92"/>
      <c r="F270" s="92"/>
      <c r="G270" s="92"/>
      <c r="H270" s="92"/>
      <c r="I270" s="92"/>
      <c r="J270" s="92"/>
      <c r="K270" s="92"/>
      <c r="L270" s="92"/>
      <c r="M270" s="92"/>
      <c r="N270" s="92"/>
    </row>
    <row r="271" spans="2:14" x14ac:dyDescent="0.2">
      <c r="D271" s="92"/>
      <c r="E271" s="92"/>
      <c r="F271" s="92"/>
      <c r="G271" s="92"/>
      <c r="H271" s="92"/>
      <c r="I271" s="92"/>
      <c r="J271" s="92"/>
      <c r="K271" s="92"/>
      <c r="L271" s="92"/>
      <c r="M271" s="92"/>
      <c r="N271" s="92"/>
    </row>
    <row r="273" spans="4:14" x14ac:dyDescent="0.2">
      <c r="D273" t="s">
        <v>799</v>
      </c>
      <c r="E273" s="18"/>
    </row>
    <row r="275" spans="4:14" x14ac:dyDescent="0.2">
      <c r="D275" t="s">
        <v>764</v>
      </c>
    </row>
    <row r="276" spans="4:14" x14ac:dyDescent="0.2">
      <c r="D276" s="79"/>
      <c r="E276" s="80"/>
      <c r="F276" s="80"/>
      <c r="G276" s="80"/>
      <c r="H276" s="80"/>
      <c r="I276" s="80"/>
      <c r="J276" s="80"/>
      <c r="K276" s="80"/>
      <c r="L276" s="80"/>
      <c r="M276" s="80"/>
      <c r="N276" s="81"/>
    </row>
    <row r="277" spans="4:14" x14ac:dyDescent="0.2">
      <c r="D277" s="82"/>
      <c r="E277" s="83"/>
      <c r="F277" s="83"/>
      <c r="G277" s="83"/>
      <c r="H277" s="83"/>
      <c r="I277" s="83"/>
      <c r="J277" s="83"/>
      <c r="K277" s="83"/>
      <c r="L277" s="83"/>
      <c r="M277" s="83"/>
      <c r="N277" s="84"/>
    </row>
    <row r="278" spans="4:14" x14ac:dyDescent="0.2">
      <c r="D278" s="85"/>
      <c r="E278" s="86"/>
      <c r="F278" s="86"/>
      <c r="G278" s="86"/>
      <c r="H278" s="86"/>
      <c r="I278" s="86"/>
      <c r="J278" s="86"/>
      <c r="K278" s="86"/>
      <c r="L278" s="86"/>
      <c r="M278" s="86"/>
      <c r="N278" s="87"/>
    </row>
    <row r="280" spans="4:14" x14ac:dyDescent="0.2">
      <c r="D280" s="92" t="s">
        <v>848</v>
      </c>
      <c r="E280" s="92"/>
      <c r="F280" s="92"/>
      <c r="G280" s="92"/>
      <c r="H280" s="92"/>
      <c r="I280" s="92"/>
      <c r="J280" s="92"/>
      <c r="K280" s="92"/>
      <c r="L280" s="92"/>
      <c r="M280" s="92"/>
      <c r="N280" s="92"/>
    </row>
    <row r="281" spans="4:14" x14ac:dyDescent="0.2">
      <c r="D281" s="92"/>
      <c r="E281" s="92"/>
      <c r="F281" s="92"/>
      <c r="G281" s="92"/>
      <c r="H281" s="92"/>
      <c r="I281" s="92"/>
      <c r="J281" s="92"/>
      <c r="K281" s="92"/>
      <c r="L281" s="92"/>
      <c r="M281" s="92"/>
      <c r="N281" s="92"/>
    </row>
    <row r="283" spans="4:14" x14ac:dyDescent="0.2">
      <c r="D283" t="s">
        <v>799</v>
      </c>
      <c r="E283" s="18"/>
      <c r="F283" s="47" t="str">
        <f>IF(AND(E273=E283,E273&lt;&gt;"",E283&lt;&gt;""),"Warning:","")</f>
        <v/>
      </c>
      <c r="G283" s="95" t="str">
        <f>IF(AND(E273=E283,E273&lt;&gt;"",E283&lt;&gt;""),"You selected same answer for both options. Please ensure selected answers are mutually exclusive.","")</f>
        <v/>
      </c>
      <c r="H283" s="95"/>
      <c r="I283" s="95"/>
      <c r="J283" s="95"/>
      <c r="K283" s="95"/>
      <c r="L283" s="95"/>
      <c r="M283" s="95"/>
      <c r="N283" s="95"/>
    </row>
    <row r="284" spans="4:14" x14ac:dyDescent="0.2">
      <c r="G284" s="95"/>
      <c r="H284" s="95"/>
      <c r="I284" s="95"/>
      <c r="J284" s="95"/>
      <c r="K284" s="95"/>
      <c r="L284" s="95"/>
      <c r="M284" s="95"/>
      <c r="N284" s="95"/>
    </row>
    <row r="285" spans="4:14" x14ac:dyDescent="0.2">
      <c r="D285" t="s">
        <v>764</v>
      </c>
    </row>
    <row r="286" spans="4:14" x14ac:dyDescent="0.2">
      <c r="D286" s="79"/>
      <c r="E286" s="80"/>
      <c r="F286" s="80"/>
      <c r="G286" s="80"/>
      <c r="H286" s="80"/>
      <c r="I286" s="80"/>
      <c r="J286" s="80"/>
      <c r="K286" s="80"/>
      <c r="L286" s="80"/>
      <c r="M286" s="80"/>
      <c r="N286" s="81"/>
    </row>
    <row r="287" spans="4:14" x14ac:dyDescent="0.2">
      <c r="D287" s="82"/>
      <c r="E287" s="83"/>
      <c r="F287" s="83"/>
      <c r="G287" s="83"/>
      <c r="H287" s="83"/>
      <c r="I287" s="83"/>
      <c r="J287" s="83"/>
      <c r="K287" s="83"/>
      <c r="L287" s="83"/>
      <c r="M287" s="83"/>
      <c r="N287" s="84"/>
    </row>
    <row r="288" spans="4:14" x14ac:dyDescent="0.2">
      <c r="D288" s="85"/>
      <c r="E288" s="86"/>
      <c r="F288" s="86"/>
      <c r="G288" s="86"/>
      <c r="H288" s="86"/>
      <c r="I288" s="86"/>
      <c r="J288" s="86"/>
      <c r="K288" s="86"/>
      <c r="L288" s="86"/>
      <c r="M288" s="86"/>
      <c r="N288" s="87"/>
    </row>
    <row r="290" spans="2:14" x14ac:dyDescent="0.2">
      <c r="B290" s="40" t="s">
        <v>828</v>
      </c>
      <c r="D290" s="6" t="s">
        <v>853</v>
      </c>
    </row>
    <row r="292" spans="2:14" x14ac:dyDescent="0.2">
      <c r="D292" t="s">
        <v>799</v>
      </c>
      <c r="E292" s="18"/>
    </row>
    <row r="294" spans="2:14" x14ac:dyDescent="0.2">
      <c r="B294" s="40" t="s">
        <v>854</v>
      </c>
      <c r="D294" s="6" t="s">
        <v>855</v>
      </c>
    </row>
    <row r="296" spans="2:14" x14ac:dyDescent="0.2">
      <c r="D296" s="79"/>
      <c r="E296" s="80"/>
      <c r="F296" s="80"/>
      <c r="G296" s="80"/>
      <c r="H296" s="80"/>
      <c r="I296" s="80"/>
      <c r="J296" s="80"/>
      <c r="K296" s="80"/>
      <c r="L296" s="80"/>
      <c r="M296" s="80"/>
      <c r="N296" s="81"/>
    </row>
    <row r="297" spans="2:14" x14ac:dyDescent="0.2">
      <c r="D297" s="82"/>
      <c r="E297" s="83"/>
      <c r="F297" s="83"/>
      <c r="G297" s="83"/>
      <c r="H297" s="83"/>
      <c r="I297" s="83"/>
      <c r="J297" s="83"/>
      <c r="K297" s="83"/>
      <c r="L297" s="83"/>
      <c r="M297" s="83"/>
      <c r="N297" s="84"/>
    </row>
    <row r="298" spans="2:14" x14ac:dyDescent="0.2">
      <c r="D298" s="85"/>
      <c r="E298" s="86"/>
      <c r="F298" s="86"/>
      <c r="G298" s="86"/>
      <c r="H298" s="86"/>
      <c r="I298" s="86"/>
      <c r="J298" s="86"/>
      <c r="K298" s="86"/>
      <c r="L298" s="86"/>
      <c r="M298" s="86"/>
      <c r="N298" s="87"/>
    </row>
    <row r="300" spans="2:14" x14ac:dyDescent="0.2">
      <c r="B300" s="40" t="s">
        <v>857</v>
      </c>
      <c r="D300" s="92" t="s">
        <v>856</v>
      </c>
      <c r="E300" s="92"/>
      <c r="F300" s="92"/>
      <c r="G300" s="92"/>
      <c r="H300" s="92"/>
      <c r="I300" s="92"/>
      <c r="J300" s="92"/>
      <c r="K300" s="92"/>
      <c r="L300" s="92"/>
      <c r="M300" s="92"/>
      <c r="N300" s="92"/>
    </row>
    <row r="301" spans="2:14" x14ac:dyDescent="0.2">
      <c r="D301" s="92"/>
      <c r="E301" s="92"/>
      <c r="F301" s="92"/>
      <c r="G301" s="92"/>
      <c r="H301" s="92"/>
      <c r="I301" s="92"/>
      <c r="J301" s="92"/>
      <c r="K301" s="92"/>
      <c r="L301" s="92"/>
      <c r="M301" s="92"/>
      <c r="N301" s="92"/>
    </row>
    <row r="303" spans="2:14" x14ac:dyDescent="0.2">
      <c r="D303" t="s">
        <v>799</v>
      </c>
      <c r="E303" s="18"/>
    </row>
    <row r="305" spans="2:14" x14ac:dyDescent="0.2">
      <c r="D305" s="57" t="str">
        <f>IF(E303="No", "Please indicate why not:","Please specify:")</f>
        <v>Please specify:</v>
      </c>
    </row>
    <row r="306" spans="2:14" x14ac:dyDescent="0.2">
      <c r="D306" s="79"/>
      <c r="E306" s="80"/>
      <c r="F306" s="80"/>
      <c r="G306" s="80"/>
      <c r="H306" s="80"/>
      <c r="I306" s="80"/>
      <c r="J306" s="80"/>
      <c r="K306" s="80"/>
      <c r="L306" s="80"/>
      <c r="M306" s="80"/>
      <c r="N306" s="81"/>
    </row>
    <row r="307" spans="2:14" x14ac:dyDescent="0.2">
      <c r="D307" s="82"/>
      <c r="E307" s="83"/>
      <c r="F307" s="83"/>
      <c r="G307" s="83"/>
      <c r="H307" s="83"/>
      <c r="I307" s="83"/>
      <c r="J307" s="83"/>
      <c r="K307" s="83"/>
      <c r="L307" s="83"/>
      <c r="M307" s="83"/>
      <c r="N307" s="84"/>
    </row>
    <row r="308" spans="2:14" x14ac:dyDescent="0.2">
      <c r="D308" s="85"/>
      <c r="E308" s="86"/>
      <c r="F308" s="86"/>
      <c r="G308" s="86"/>
      <c r="H308" s="86"/>
      <c r="I308" s="86"/>
      <c r="J308" s="86"/>
      <c r="K308" s="86"/>
      <c r="L308" s="86"/>
      <c r="M308" s="86"/>
      <c r="N308" s="87"/>
    </row>
    <row r="310" spans="2:14" x14ac:dyDescent="0.2">
      <c r="B310" s="44" t="s">
        <v>859</v>
      </c>
      <c r="C310" s="25"/>
      <c r="D310" s="25"/>
      <c r="E310" s="25"/>
      <c r="F310" s="25"/>
      <c r="G310" s="25"/>
      <c r="H310" s="25"/>
      <c r="I310" s="25"/>
      <c r="J310" s="25"/>
      <c r="K310" s="25"/>
      <c r="L310" s="25"/>
      <c r="M310" s="25"/>
      <c r="N310" s="25"/>
    </row>
    <row r="312" spans="2:14" x14ac:dyDescent="0.2">
      <c r="B312" s="40" t="s">
        <v>858</v>
      </c>
      <c r="D312" s="6" t="s">
        <v>844</v>
      </c>
    </row>
    <row r="314" spans="2:14" x14ac:dyDescent="0.2">
      <c r="D314" t="s">
        <v>799</v>
      </c>
      <c r="E314" s="76"/>
      <c r="F314" s="78"/>
    </row>
    <row r="316" spans="2:14" x14ac:dyDescent="0.2">
      <c r="D316" t="str">
        <f>IF(E314="Other criteria to be considered","Please specify:",IF(E314="No","Please indicate why not:",""))</f>
        <v/>
      </c>
    </row>
    <row r="317" spans="2:14" x14ac:dyDescent="0.2">
      <c r="D317" s="79"/>
      <c r="E317" s="80"/>
      <c r="F317" s="80"/>
      <c r="G317" s="80"/>
      <c r="H317" s="80"/>
      <c r="I317" s="80"/>
      <c r="J317" s="80"/>
      <c r="K317" s="80"/>
      <c r="L317" s="80"/>
      <c r="M317" s="80"/>
      <c r="N317" s="81"/>
    </row>
    <row r="318" spans="2:14" x14ac:dyDescent="0.2">
      <c r="D318" s="82"/>
      <c r="E318" s="83"/>
      <c r="F318" s="83"/>
      <c r="G318" s="83"/>
      <c r="H318" s="83"/>
      <c r="I318" s="83"/>
      <c r="J318" s="83"/>
      <c r="K318" s="83"/>
      <c r="L318" s="83"/>
      <c r="M318" s="83"/>
      <c r="N318" s="84"/>
    </row>
    <row r="319" spans="2:14" x14ac:dyDescent="0.2">
      <c r="D319" s="85"/>
      <c r="E319" s="86"/>
      <c r="F319" s="86"/>
      <c r="G319" s="86"/>
      <c r="H319" s="86"/>
      <c r="I319" s="86"/>
      <c r="J319" s="86"/>
      <c r="K319" s="86"/>
      <c r="L319" s="86"/>
      <c r="M319" s="86"/>
      <c r="N319" s="87"/>
    </row>
    <row r="320" spans="2:14" s="15" customFormat="1" x14ac:dyDescent="0.2">
      <c r="B320" s="39"/>
    </row>
    <row r="321" spans="2:14" ht="15.75" x14ac:dyDescent="0.25">
      <c r="B321" s="41" t="s">
        <v>860</v>
      </c>
      <c r="C321" s="20"/>
      <c r="D321" s="20"/>
      <c r="E321" s="21"/>
      <c r="F321" s="21"/>
      <c r="G321" s="21"/>
      <c r="H321" s="21"/>
      <c r="I321" s="21"/>
      <c r="J321" s="21"/>
      <c r="K321" s="21"/>
      <c r="L321" s="21"/>
      <c r="M321" s="21"/>
      <c r="N321" s="21"/>
    </row>
    <row r="323" spans="2:14" x14ac:dyDescent="0.2">
      <c r="B323" s="44" t="s">
        <v>861</v>
      </c>
      <c r="C323" s="25"/>
      <c r="D323" s="25"/>
      <c r="E323" s="25"/>
      <c r="F323" s="25"/>
      <c r="G323" s="25"/>
      <c r="H323" s="25"/>
      <c r="I323" s="25"/>
      <c r="J323" s="25"/>
      <c r="K323" s="25"/>
      <c r="L323" s="25"/>
      <c r="M323" s="25"/>
      <c r="N323" s="25"/>
    </row>
    <row r="325" spans="2:14" x14ac:dyDescent="0.2">
      <c r="B325" s="40" t="s">
        <v>783</v>
      </c>
      <c r="D325" s="92" t="s">
        <v>862</v>
      </c>
      <c r="E325" s="92"/>
      <c r="F325" s="92"/>
      <c r="G325" s="92"/>
      <c r="H325" s="92"/>
      <c r="I325" s="92"/>
      <c r="J325" s="92"/>
      <c r="K325" s="92"/>
      <c r="L325" s="92"/>
      <c r="M325" s="92"/>
      <c r="N325" s="92"/>
    </row>
    <row r="326" spans="2:14" x14ac:dyDescent="0.2">
      <c r="D326" s="92"/>
      <c r="E326" s="92"/>
      <c r="F326" s="92"/>
      <c r="G326" s="92"/>
      <c r="H326" s="92"/>
      <c r="I326" s="92"/>
      <c r="J326" s="92"/>
      <c r="K326" s="92"/>
      <c r="L326" s="92"/>
      <c r="M326" s="92"/>
      <c r="N326" s="92"/>
    </row>
    <row r="327" spans="2:14" x14ac:dyDescent="0.2">
      <c r="D327" s="49"/>
      <c r="E327" s="49"/>
      <c r="F327" s="49"/>
      <c r="G327" s="49"/>
      <c r="H327" s="49"/>
      <c r="I327" s="49"/>
      <c r="J327" s="49"/>
      <c r="K327" s="49"/>
      <c r="L327" s="49"/>
      <c r="M327" s="49"/>
      <c r="N327" s="49"/>
    </row>
    <row r="328" spans="2:14" x14ac:dyDescent="0.2">
      <c r="D328" t="s">
        <v>799</v>
      </c>
      <c r="E328" s="18"/>
    </row>
    <row r="330" spans="2:14" x14ac:dyDescent="0.2">
      <c r="D330" t="str">
        <f>IF(E328="No","Please indicate why not:","")</f>
        <v/>
      </c>
    </row>
    <row r="331" spans="2:14" x14ac:dyDescent="0.2">
      <c r="D331" s="79"/>
      <c r="E331" s="80"/>
      <c r="F331" s="80"/>
      <c r="G331" s="80"/>
      <c r="H331" s="80"/>
      <c r="I331" s="80"/>
      <c r="J331" s="80"/>
      <c r="K331" s="80"/>
      <c r="L331" s="80"/>
      <c r="M331" s="80"/>
      <c r="N331" s="81"/>
    </row>
    <row r="332" spans="2:14" x14ac:dyDescent="0.2">
      <c r="D332" s="82"/>
      <c r="E332" s="83"/>
      <c r="F332" s="83"/>
      <c r="G332" s="83"/>
      <c r="H332" s="83"/>
      <c r="I332" s="83"/>
      <c r="J332" s="83"/>
      <c r="K332" s="83"/>
      <c r="L332" s="83"/>
      <c r="M332" s="83"/>
      <c r="N332" s="84"/>
    </row>
    <row r="333" spans="2:14" x14ac:dyDescent="0.2">
      <c r="D333" s="85"/>
      <c r="E333" s="86"/>
      <c r="F333" s="86"/>
      <c r="G333" s="86"/>
      <c r="H333" s="86"/>
      <c r="I333" s="86"/>
      <c r="J333" s="86"/>
      <c r="K333" s="86"/>
      <c r="L333" s="86"/>
      <c r="M333" s="86"/>
      <c r="N333" s="87"/>
    </row>
    <row r="335" spans="2:14" x14ac:dyDescent="0.2">
      <c r="B335" s="44" t="s">
        <v>864</v>
      </c>
      <c r="C335" s="25"/>
      <c r="D335" s="25"/>
      <c r="E335" s="25"/>
      <c r="F335" s="25"/>
      <c r="G335" s="25"/>
      <c r="H335" s="25"/>
      <c r="I335" s="25"/>
      <c r="J335" s="25"/>
      <c r="K335" s="25"/>
      <c r="L335" s="25"/>
      <c r="M335" s="25"/>
      <c r="N335" s="25"/>
    </row>
    <row r="337" spans="2:14" x14ac:dyDescent="0.2">
      <c r="B337" s="40" t="s">
        <v>785</v>
      </c>
      <c r="D337" s="6" t="s">
        <v>865</v>
      </c>
    </row>
    <row r="339" spans="2:14" x14ac:dyDescent="0.2">
      <c r="D339" t="s">
        <v>799</v>
      </c>
      <c r="E339" s="18"/>
    </row>
    <row r="341" spans="2:14" x14ac:dyDescent="0.2">
      <c r="D341" t="s">
        <v>764</v>
      </c>
    </row>
    <row r="342" spans="2:14" x14ac:dyDescent="0.2">
      <c r="D342" s="79"/>
      <c r="E342" s="80"/>
      <c r="F342" s="80"/>
      <c r="G342" s="80"/>
      <c r="H342" s="80"/>
      <c r="I342" s="80"/>
      <c r="J342" s="80"/>
      <c r="K342" s="80"/>
      <c r="L342" s="80"/>
      <c r="M342" s="80"/>
      <c r="N342" s="81"/>
    </row>
    <row r="343" spans="2:14" x14ac:dyDescent="0.2">
      <c r="D343" s="82"/>
      <c r="E343" s="83"/>
      <c r="F343" s="83"/>
      <c r="G343" s="83"/>
      <c r="H343" s="83"/>
      <c r="I343" s="83"/>
      <c r="J343" s="83"/>
      <c r="K343" s="83"/>
      <c r="L343" s="83"/>
      <c r="M343" s="83"/>
      <c r="N343" s="84"/>
    </row>
    <row r="344" spans="2:14" x14ac:dyDescent="0.2">
      <c r="D344" s="85"/>
      <c r="E344" s="86"/>
      <c r="F344" s="86"/>
      <c r="G344" s="86"/>
      <c r="H344" s="86"/>
      <c r="I344" s="86"/>
      <c r="J344" s="86"/>
      <c r="K344" s="86"/>
      <c r="L344" s="86"/>
      <c r="M344" s="86"/>
      <c r="N344" s="87"/>
    </row>
    <row r="346" spans="2:14" x14ac:dyDescent="0.2">
      <c r="B346" s="40" t="s">
        <v>787</v>
      </c>
      <c r="D346" s="6" t="s">
        <v>866</v>
      </c>
    </row>
    <row r="348" spans="2:14" x14ac:dyDescent="0.2">
      <c r="D348" t="s">
        <v>799</v>
      </c>
      <c r="E348" s="18"/>
    </row>
    <row r="350" spans="2:14" x14ac:dyDescent="0.2">
      <c r="D350" t="s">
        <v>764</v>
      </c>
    </row>
    <row r="351" spans="2:14" x14ac:dyDescent="0.2">
      <c r="D351" s="79"/>
      <c r="E351" s="80"/>
      <c r="F351" s="80"/>
      <c r="G351" s="80"/>
      <c r="H351" s="80"/>
      <c r="I351" s="80"/>
      <c r="J351" s="80"/>
      <c r="K351" s="80"/>
      <c r="L351" s="80"/>
      <c r="M351" s="80"/>
      <c r="N351" s="81"/>
    </row>
    <row r="352" spans="2:14" x14ac:dyDescent="0.2">
      <c r="D352" s="82"/>
      <c r="E352" s="83"/>
      <c r="F352" s="83"/>
      <c r="G352" s="83"/>
      <c r="H352" s="83"/>
      <c r="I352" s="83"/>
      <c r="J352" s="83"/>
      <c r="K352" s="83"/>
      <c r="L352" s="83"/>
      <c r="M352" s="83"/>
      <c r="N352" s="84"/>
    </row>
    <row r="353" spans="2:14" x14ac:dyDescent="0.2">
      <c r="D353" s="85"/>
      <c r="E353" s="86"/>
      <c r="F353" s="86"/>
      <c r="G353" s="86"/>
      <c r="H353" s="86"/>
      <c r="I353" s="86"/>
      <c r="J353" s="86"/>
      <c r="K353" s="86"/>
      <c r="L353" s="86"/>
      <c r="M353" s="86"/>
      <c r="N353" s="87"/>
    </row>
    <row r="355" spans="2:14" x14ac:dyDescent="0.2">
      <c r="B355" s="44" t="s">
        <v>867</v>
      </c>
      <c r="C355" s="25"/>
      <c r="D355" s="25"/>
      <c r="E355" s="25"/>
      <c r="F355" s="25"/>
      <c r="G355" s="25"/>
      <c r="H355" s="25"/>
      <c r="I355" s="25"/>
      <c r="J355" s="25"/>
      <c r="K355" s="25"/>
      <c r="L355" s="25"/>
      <c r="M355" s="25"/>
      <c r="N355" s="25"/>
    </row>
    <row r="357" spans="2:14" x14ac:dyDescent="0.2">
      <c r="B357" s="40" t="s">
        <v>791</v>
      </c>
      <c r="D357" s="6" t="s">
        <v>868</v>
      </c>
    </row>
    <row r="359" spans="2:14" x14ac:dyDescent="0.2">
      <c r="D359" t="s">
        <v>799</v>
      </c>
      <c r="E359" s="18"/>
    </row>
    <row r="361" spans="2:14" x14ac:dyDescent="0.2">
      <c r="D361" t="s">
        <v>764</v>
      </c>
    </row>
    <row r="362" spans="2:14" x14ac:dyDescent="0.2">
      <c r="D362" s="79"/>
      <c r="E362" s="80"/>
      <c r="F362" s="80"/>
      <c r="G362" s="80"/>
      <c r="H362" s="80"/>
      <c r="I362" s="80"/>
      <c r="J362" s="80"/>
      <c r="K362" s="80"/>
      <c r="L362" s="80"/>
      <c r="M362" s="80"/>
      <c r="N362" s="81"/>
    </row>
    <row r="363" spans="2:14" x14ac:dyDescent="0.2">
      <c r="D363" s="82"/>
      <c r="E363" s="83"/>
      <c r="F363" s="83"/>
      <c r="G363" s="83"/>
      <c r="H363" s="83"/>
      <c r="I363" s="83"/>
      <c r="J363" s="83"/>
      <c r="K363" s="83"/>
      <c r="L363" s="83"/>
      <c r="M363" s="83"/>
      <c r="N363" s="84"/>
    </row>
    <row r="364" spans="2:14" x14ac:dyDescent="0.2">
      <c r="D364" s="85"/>
      <c r="E364" s="86"/>
      <c r="F364" s="86"/>
      <c r="G364" s="86"/>
      <c r="H364" s="86"/>
      <c r="I364" s="86"/>
      <c r="J364" s="86"/>
      <c r="K364" s="86"/>
      <c r="L364" s="86"/>
      <c r="M364" s="86"/>
      <c r="N364" s="87"/>
    </row>
    <row r="366" spans="2:14" x14ac:dyDescent="0.2">
      <c r="B366" s="40" t="s">
        <v>796</v>
      </c>
      <c r="D366" s="6" t="s">
        <v>869</v>
      </c>
    </row>
    <row r="368" spans="2:14" x14ac:dyDescent="0.2">
      <c r="D368" t="s">
        <v>799</v>
      </c>
      <c r="E368" s="18"/>
    </row>
    <row r="370" spans="2:14" x14ac:dyDescent="0.2">
      <c r="D370" t="s">
        <v>764</v>
      </c>
    </row>
    <row r="371" spans="2:14" x14ac:dyDescent="0.2">
      <c r="D371" s="79"/>
      <c r="E371" s="80"/>
      <c r="F371" s="80"/>
      <c r="G371" s="80"/>
      <c r="H371" s="80"/>
      <c r="I371" s="80"/>
      <c r="J371" s="80"/>
      <c r="K371" s="80"/>
      <c r="L371" s="80"/>
      <c r="M371" s="80"/>
      <c r="N371" s="81"/>
    </row>
    <row r="372" spans="2:14" x14ac:dyDescent="0.2">
      <c r="D372" s="82"/>
      <c r="E372" s="83"/>
      <c r="F372" s="83"/>
      <c r="G372" s="83"/>
      <c r="H372" s="83"/>
      <c r="I372" s="83"/>
      <c r="J372" s="83"/>
      <c r="K372" s="83"/>
      <c r="L372" s="83"/>
      <c r="M372" s="83"/>
      <c r="N372" s="84"/>
    </row>
    <row r="373" spans="2:14" x14ac:dyDescent="0.2">
      <c r="D373" s="85"/>
      <c r="E373" s="86"/>
      <c r="F373" s="86"/>
      <c r="G373" s="86"/>
      <c r="H373" s="86"/>
      <c r="I373" s="86"/>
      <c r="J373" s="86"/>
      <c r="K373" s="86"/>
      <c r="L373" s="86"/>
      <c r="M373" s="86"/>
      <c r="N373" s="87"/>
    </row>
    <row r="375" spans="2:14" ht="12.75" customHeight="1" x14ac:dyDescent="0.2">
      <c r="B375" s="40" t="s">
        <v>827</v>
      </c>
      <c r="D375" s="50" t="s">
        <v>870</v>
      </c>
      <c r="E375" s="45"/>
      <c r="F375" s="45"/>
      <c r="G375" s="45"/>
      <c r="H375" s="45"/>
      <c r="I375" s="45"/>
      <c r="J375" s="45"/>
      <c r="K375" s="45"/>
      <c r="L375" s="45"/>
      <c r="M375" s="45"/>
      <c r="N375" s="45"/>
    </row>
    <row r="376" spans="2:14" x14ac:dyDescent="0.2">
      <c r="D376" s="45"/>
      <c r="E376" s="45"/>
      <c r="F376" s="45"/>
      <c r="G376" s="45"/>
      <c r="H376" s="45"/>
      <c r="I376" s="45"/>
      <c r="J376" s="45"/>
      <c r="K376" s="45"/>
      <c r="L376" s="45"/>
      <c r="M376" s="45"/>
      <c r="N376" s="45"/>
    </row>
    <row r="377" spans="2:14" x14ac:dyDescent="0.2">
      <c r="D377" t="s">
        <v>799</v>
      </c>
      <c r="E377" s="18"/>
    </row>
    <row r="379" spans="2:14" x14ac:dyDescent="0.2">
      <c r="D379" t="str">
        <f>IF(E377="No","Please indicate why not:","Please describe any limits:")</f>
        <v>Please describe any limits:</v>
      </c>
    </row>
    <row r="380" spans="2:14" x14ac:dyDescent="0.2">
      <c r="D380" s="79"/>
      <c r="E380" s="80"/>
      <c r="F380" s="80"/>
      <c r="G380" s="80"/>
      <c r="H380" s="80"/>
      <c r="I380" s="80"/>
      <c r="J380" s="80"/>
      <c r="K380" s="80"/>
      <c r="L380" s="80"/>
      <c r="M380" s="80"/>
      <c r="N380" s="81"/>
    </row>
    <row r="381" spans="2:14" x14ac:dyDescent="0.2">
      <c r="D381" s="82"/>
      <c r="E381" s="83"/>
      <c r="F381" s="83"/>
      <c r="G381" s="83"/>
      <c r="H381" s="83"/>
      <c r="I381" s="83"/>
      <c r="J381" s="83"/>
      <c r="K381" s="83"/>
      <c r="L381" s="83"/>
      <c r="M381" s="83"/>
      <c r="N381" s="84"/>
    </row>
    <row r="382" spans="2:14" x14ac:dyDescent="0.2">
      <c r="D382" s="85"/>
      <c r="E382" s="86"/>
      <c r="F382" s="86"/>
      <c r="G382" s="86"/>
      <c r="H382" s="86"/>
      <c r="I382" s="86"/>
      <c r="J382" s="86"/>
      <c r="K382" s="86"/>
      <c r="L382" s="86"/>
      <c r="M382" s="86"/>
      <c r="N382" s="87"/>
    </row>
    <row r="384" spans="2:14" ht="15.75" x14ac:dyDescent="0.25">
      <c r="B384" s="41" t="s">
        <v>871</v>
      </c>
      <c r="C384" s="20"/>
      <c r="D384" s="20"/>
      <c r="E384" s="21"/>
      <c r="F384" s="21"/>
      <c r="G384" s="21"/>
      <c r="H384" s="21"/>
      <c r="I384" s="21"/>
      <c r="J384" s="21"/>
      <c r="K384" s="21"/>
      <c r="L384" s="21"/>
      <c r="M384" s="21"/>
      <c r="N384" s="21"/>
    </row>
    <row r="386" spans="2:14" ht="12.75" customHeight="1" x14ac:dyDescent="0.2">
      <c r="B386" s="40" t="s">
        <v>783</v>
      </c>
      <c r="D386" s="92" t="s">
        <v>872</v>
      </c>
      <c r="E386" s="92"/>
      <c r="F386" s="92"/>
      <c r="G386" s="92"/>
      <c r="H386" s="92"/>
      <c r="I386" s="92"/>
      <c r="J386" s="92"/>
      <c r="K386" s="92"/>
      <c r="L386" s="92"/>
      <c r="M386" s="92"/>
      <c r="N386" s="92"/>
    </row>
    <row r="387" spans="2:14" x14ac:dyDescent="0.2">
      <c r="D387" s="92"/>
      <c r="E387" s="92"/>
      <c r="F387" s="92"/>
      <c r="G387" s="92"/>
      <c r="H387" s="92"/>
      <c r="I387" s="92"/>
      <c r="J387" s="92"/>
      <c r="K387" s="92"/>
      <c r="L387" s="92"/>
      <c r="M387" s="92"/>
      <c r="N387" s="92"/>
    </row>
    <row r="388" spans="2:14" x14ac:dyDescent="0.2">
      <c r="D388" s="92"/>
      <c r="E388" s="92"/>
      <c r="F388" s="92"/>
      <c r="G388" s="92"/>
      <c r="H388" s="92"/>
      <c r="I388" s="92"/>
      <c r="J388" s="92"/>
      <c r="K388" s="92"/>
      <c r="L388" s="92"/>
      <c r="M388" s="92"/>
      <c r="N388" s="92"/>
    </row>
    <row r="389" spans="2:14" x14ac:dyDescent="0.2">
      <c r="D389" s="48"/>
      <c r="E389" s="48"/>
      <c r="F389" s="48"/>
      <c r="G389" s="48"/>
      <c r="H389" s="48"/>
      <c r="I389" s="48"/>
      <c r="J389" s="48"/>
      <c r="K389" s="48"/>
      <c r="L389" s="48"/>
      <c r="M389" s="48"/>
      <c r="N389" s="48"/>
    </row>
    <row r="390" spans="2:14" x14ac:dyDescent="0.2">
      <c r="D390" t="s">
        <v>799</v>
      </c>
      <c r="E390" s="18"/>
    </row>
    <row r="392" spans="2:14" x14ac:dyDescent="0.2">
      <c r="D392" t="s">
        <v>764</v>
      </c>
    </row>
    <row r="393" spans="2:14" x14ac:dyDescent="0.2">
      <c r="D393" s="79"/>
      <c r="E393" s="80"/>
      <c r="F393" s="80"/>
      <c r="G393" s="80"/>
      <c r="H393" s="80"/>
      <c r="I393" s="80"/>
      <c r="J393" s="80"/>
      <c r="K393" s="80"/>
      <c r="L393" s="80"/>
      <c r="M393" s="80"/>
      <c r="N393" s="81"/>
    </row>
    <row r="394" spans="2:14" x14ac:dyDescent="0.2">
      <c r="D394" s="82"/>
      <c r="E394" s="83"/>
      <c r="F394" s="83"/>
      <c r="G394" s="83"/>
      <c r="H394" s="83"/>
      <c r="I394" s="83"/>
      <c r="J394" s="83"/>
      <c r="K394" s="83"/>
      <c r="L394" s="83"/>
      <c r="M394" s="83"/>
      <c r="N394" s="84"/>
    </row>
    <row r="395" spans="2:14" x14ac:dyDescent="0.2">
      <c r="D395" s="85"/>
      <c r="E395" s="86"/>
      <c r="F395" s="86"/>
      <c r="G395" s="86"/>
      <c r="H395" s="86"/>
      <c r="I395" s="86"/>
      <c r="J395" s="86"/>
      <c r="K395" s="86"/>
      <c r="L395" s="86"/>
      <c r="M395" s="86"/>
      <c r="N395" s="87"/>
    </row>
    <row r="397" spans="2:14" x14ac:dyDescent="0.2">
      <c r="B397" s="40" t="s">
        <v>785</v>
      </c>
      <c r="D397" s="6" t="s">
        <v>874</v>
      </c>
    </row>
    <row r="399" spans="2:14" x14ac:dyDescent="0.2">
      <c r="D399" t="s">
        <v>799</v>
      </c>
      <c r="E399" s="18"/>
    </row>
    <row r="401" spans="2:14" x14ac:dyDescent="0.2">
      <c r="D401" t="s">
        <v>764</v>
      </c>
    </row>
    <row r="402" spans="2:14" x14ac:dyDescent="0.2">
      <c r="D402" s="79"/>
      <c r="E402" s="80"/>
      <c r="F402" s="80"/>
      <c r="G402" s="80"/>
      <c r="H402" s="80"/>
      <c r="I402" s="80"/>
      <c r="J402" s="80"/>
      <c r="K402" s="80"/>
      <c r="L402" s="80"/>
      <c r="M402" s="80"/>
      <c r="N402" s="81"/>
    </row>
    <row r="403" spans="2:14" x14ac:dyDescent="0.2">
      <c r="D403" s="82"/>
      <c r="E403" s="83"/>
      <c r="F403" s="83"/>
      <c r="G403" s="83"/>
      <c r="H403" s="83"/>
      <c r="I403" s="83"/>
      <c r="J403" s="83"/>
      <c r="K403" s="83"/>
      <c r="L403" s="83"/>
      <c r="M403" s="83"/>
      <c r="N403" s="84"/>
    </row>
    <row r="404" spans="2:14" x14ac:dyDescent="0.2">
      <c r="D404" s="85"/>
      <c r="E404" s="86"/>
      <c r="F404" s="86"/>
      <c r="G404" s="86"/>
      <c r="H404" s="86"/>
      <c r="I404" s="86"/>
      <c r="J404" s="86"/>
      <c r="K404" s="86"/>
      <c r="L404" s="86"/>
      <c r="M404" s="86"/>
      <c r="N404" s="87"/>
    </row>
    <row r="407" spans="2:14" x14ac:dyDescent="0.2">
      <c r="B407" s="96"/>
    </row>
  </sheetData>
  <mergeCells count="83">
    <mergeCell ref="B10:M12"/>
    <mergeCell ref="B13:M15"/>
    <mergeCell ref="B18:D20"/>
    <mergeCell ref="B21:D23"/>
    <mergeCell ref="D386:N388"/>
    <mergeCell ref="D393:N395"/>
    <mergeCell ref="D402:N404"/>
    <mergeCell ref="B24:D26"/>
    <mergeCell ref="D342:N344"/>
    <mergeCell ref="D351:N353"/>
    <mergeCell ref="D362:N364"/>
    <mergeCell ref="D371:N373"/>
    <mergeCell ref="D380:N382"/>
    <mergeCell ref="D296:N298"/>
    <mergeCell ref="D300:N301"/>
    <mergeCell ref="D306:N308"/>
    <mergeCell ref="E314:F314"/>
    <mergeCell ref="D317:N319"/>
    <mergeCell ref="D331:N333"/>
    <mergeCell ref="D325:N326"/>
    <mergeCell ref="D262:N264"/>
    <mergeCell ref="D266:N268"/>
    <mergeCell ref="D270:N271"/>
    <mergeCell ref="D276:N278"/>
    <mergeCell ref="D280:N281"/>
    <mergeCell ref="D286:N288"/>
    <mergeCell ref="G283:N284"/>
    <mergeCell ref="D256:N257"/>
    <mergeCell ref="D190:N191"/>
    <mergeCell ref="D196:N198"/>
    <mergeCell ref="D202:N203"/>
    <mergeCell ref="D208:N210"/>
    <mergeCell ref="D221:N223"/>
    <mergeCell ref="D232:N234"/>
    <mergeCell ref="E229:F229"/>
    <mergeCell ref="D241:N243"/>
    <mergeCell ref="E249:F249"/>
    <mergeCell ref="D252:N254"/>
    <mergeCell ref="D158:N159"/>
    <mergeCell ref="D166:N168"/>
    <mergeCell ref="D175:N177"/>
    <mergeCell ref="E181:G181"/>
    <mergeCell ref="D184:N186"/>
    <mergeCell ref="D154:N156"/>
    <mergeCell ref="D104:N104"/>
    <mergeCell ref="D125:N126"/>
    <mergeCell ref="D94:N96"/>
    <mergeCell ref="D85:N87"/>
    <mergeCell ref="D122:M122"/>
    <mergeCell ref="D123:M123"/>
    <mergeCell ref="D130:N130"/>
    <mergeCell ref="D135:N137"/>
    <mergeCell ref="D148:N149"/>
    <mergeCell ref="D139:N139"/>
    <mergeCell ref="D144:N146"/>
    <mergeCell ref="F32:N32"/>
    <mergeCell ref="D74:N76"/>
    <mergeCell ref="D121:M121"/>
    <mergeCell ref="B27:D41"/>
    <mergeCell ref="D68:N69"/>
    <mergeCell ref="D78:N80"/>
    <mergeCell ref="D45:N45"/>
    <mergeCell ref="D59:N59"/>
    <mergeCell ref="D100:N100"/>
    <mergeCell ref="F33:N33"/>
    <mergeCell ref="F34:N34"/>
    <mergeCell ref="F35:N35"/>
    <mergeCell ref="E22:F22"/>
    <mergeCell ref="B5:N5"/>
    <mergeCell ref="B6:N6"/>
    <mergeCell ref="E102:F102"/>
    <mergeCell ref="D64:N66"/>
    <mergeCell ref="F25:N25"/>
    <mergeCell ref="F36:N36"/>
    <mergeCell ref="F37:N37"/>
    <mergeCell ref="F38:N38"/>
    <mergeCell ref="F39:N39"/>
    <mergeCell ref="F40:N40"/>
    <mergeCell ref="F41:N41"/>
    <mergeCell ref="F28:N28"/>
    <mergeCell ref="F29:N29"/>
    <mergeCell ref="F30:N30"/>
    <mergeCell ref="F31:N31"/>
  </mergeCells>
  <conditionalFormatting sqref="B104:N128 B27:N41 B24 E24:N26">
    <cfRule type="expression" dxfId="55" priority="28">
      <formula>OnBehalveOf="Country"</formula>
    </cfRule>
  </conditionalFormatting>
  <conditionalFormatting sqref="B100:N102 B21 E22:F22">
    <cfRule type="expression" dxfId="54" priority="24">
      <formula>OnBehalveOf="Institution"</formula>
    </cfRule>
  </conditionalFormatting>
  <conditionalFormatting sqref="D184:N186">
    <cfRule type="expression" dxfId="53" priority="19">
      <formula>OR($E$181="All business areas at the same time",$E$181="")</formula>
    </cfRule>
  </conditionalFormatting>
  <conditionalFormatting sqref="D231:N234">
    <cfRule type="expression" dxfId="52" priority="18">
      <formula>OR($E$229="Yes",$E$229="")</formula>
    </cfRule>
  </conditionalFormatting>
  <conditionalFormatting sqref="D252:N254 E251:N251">
    <cfRule type="expression" dxfId="51" priority="17">
      <formula>OR($E$249="Yes",$E$249="")</formula>
    </cfRule>
  </conditionalFormatting>
  <conditionalFormatting sqref="D316:N319">
    <cfRule type="expression" dxfId="50" priority="15">
      <formula>OR($E$314="Yes",$E$314="")</formula>
    </cfRule>
  </conditionalFormatting>
  <conditionalFormatting sqref="D330:N333">
    <cfRule type="expression" dxfId="49" priority="14">
      <formula>OR($E$328="Yes",$E$328="")</formula>
    </cfRule>
  </conditionalFormatting>
  <conditionalFormatting sqref="D379:N382">
    <cfRule type="expression" dxfId="48" priority="12">
      <formula>$E$377=""</formula>
    </cfRule>
  </conditionalFormatting>
  <conditionalFormatting sqref="D93:N96">
    <cfRule type="expression" dxfId="47" priority="11">
      <formula>OR($E$91="No",$E$91="")</formula>
    </cfRule>
  </conditionalFormatting>
  <conditionalFormatting sqref="D108:N123">
    <cfRule type="expression" dxfId="46" priority="10">
      <formula>OR($E$106="No",$E$106="")</formula>
    </cfRule>
  </conditionalFormatting>
  <conditionalFormatting sqref="D240:N243">
    <cfRule type="expression" dxfId="45" priority="1">
      <formula>OR($E$238="No",$E$238="")</formula>
    </cfRule>
  </conditionalFormatting>
  <dataValidations count="9">
    <dataValidation type="list" allowBlank="1" showInputMessage="1" showErrorMessage="1" sqref="E22:E23">
      <formula1>DD_Countries</formula1>
    </dataValidation>
    <dataValidation type="list" allowBlank="1" showInputMessage="1" showErrorMessage="1" sqref="E19">
      <formula1>"Country, Institution"</formula1>
    </dataValidation>
    <dataValidation type="list" allowBlank="1" showInputMessage="1" showErrorMessage="1" sqref="N54 N48:N52 N109:N118 N120">
      <formula1>"X"</formula1>
    </dataValidation>
    <dataValidation type="list" allowBlank="1" showInputMessage="1" showErrorMessage="1" sqref="E61 E71 E399 E91:E92 E106:E107 E128 E132 E151 E163 E172 E193 E205 E218 E238 E259 E303 E328 E339 E348 E359 E368 E377 E390 E82 E141">
      <formula1>"Yes, No"</formula1>
    </dataValidation>
    <dataValidation type="list" allowBlank="1" showInputMessage="1" showErrorMessage="1" sqref="E102:F102">
      <formula1>"No, Yes - ISO 20022 is mandated, Yes - ISO 20022 is offered"</formula1>
    </dataValidation>
    <dataValidation type="list" allowBlank="1" showInputMessage="1" showErrorMessage="1" sqref="E181">
      <formula1>"All business areas at the same time, Different timelines per business domain"</formula1>
    </dataValidation>
    <dataValidation type="list" allowBlank="1" showInputMessage="1" showErrorMessage="1" sqref="E229 E249 E314">
      <formula1>"Yes, No, Other criteria to be considered"</formula1>
    </dataValidation>
    <dataValidation type="list" allowBlank="1" showInputMessage="1" showErrorMessage="1" sqref="E273 E283">
      <formula1>"Agree, Disagree"</formula1>
    </dataValidation>
    <dataValidation type="list" allowBlank="1" showInputMessage="1" showErrorMessage="1" sqref="E292">
      <formula1>"Low, Medium, High"</formula1>
    </dataValidation>
  </dataValidations>
  <pageMargins left="0.7" right="0.7" top="0.75" bottom="0.75" header="0.3" footer="0.3"/>
  <pageSetup paperSize="9" scale="62" orientation="portrait" r:id="rId1"/>
  <rowBreaks count="4" manualBreakCount="4">
    <brk id="96" max="14" man="1"/>
    <brk id="186" max="14" man="1"/>
    <brk id="254" max="14" man="1"/>
    <brk id="319" max="14" man="1"/>
  </rowBreaks>
  <colBreaks count="2" manualBreakCount="2">
    <brk id="15" max="1048575" man="1"/>
    <brk id="269"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54"/>
  <sheetViews>
    <sheetView showGridLines="0" workbookViewId="0">
      <selection activeCell="J31" sqref="J31"/>
    </sheetView>
  </sheetViews>
  <sheetFormatPr defaultRowHeight="12.75" x14ac:dyDescent="0.2"/>
  <cols>
    <col min="2" max="2" width="15.42578125" customWidth="1"/>
    <col min="3" max="3" width="19.140625" customWidth="1"/>
    <col min="4" max="4" width="44.28515625" bestFit="1" customWidth="1"/>
  </cols>
  <sheetData>
    <row r="2" spans="2:4" x14ac:dyDescent="0.2">
      <c r="B2" s="6" t="s">
        <v>4</v>
      </c>
      <c r="C2" s="6" t="s">
        <v>5</v>
      </c>
      <c r="D2" s="6" t="s">
        <v>6</v>
      </c>
    </row>
    <row r="3" spans="2:4" x14ac:dyDescent="0.2">
      <c r="B3" t="s">
        <v>7</v>
      </c>
      <c r="C3" t="s">
        <v>8</v>
      </c>
      <c r="D3" t="s">
        <v>9</v>
      </c>
    </row>
    <row r="4" spans="2:4" x14ac:dyDescent="0.2">
      <c r="B4" t="s">
        <v>10</v>
      </c>
      <c r="C4" t="s">
        <v>11</v>
      </c>
      <c r="D4" t="s">
        <v>12</v>
      </c>
    </row>
    <row r="5" spans="2:4" x14ac:dyDescent="0.2">
      <c r="B5" t="s">
        <v>13</v>
      </c>
      <c r="C5" t="s">
        <v>14</v>
      </c>
      <c r="D5" t="s">
        <v>15</v>
      </c>
    </row>
    <row r="6" spans="2:4" x14ac:dyDescent="0.2">
      <c r="B6" t="s">
        <v>16</v>
      </c>
      <c r="C6" t="s">
        <v>17</v>
      </c>
      <c r="D6" t="s">
        <v>18</v>
      </c>
    </row>
    <row r="7" spans="2:4" x14ac:dyDescent="0.2">
      <c r="B7" t="s">
        <v>19</v>
      </c>
      <c r="C7" t="s">
        <v>20</v>
      </c>
      <c r="D7" t="s">
        <v>21</v>
      </c>
    </row>
    <row r="8" spans="2:4" x14ac:dyDescent="0.2">
      <c r="B8" t="s">
        <v>22</v>
      </c>
      <c r="C8" t="s">
        <v>23</v>
      </c>
      <c r="D8" t="s">
        <v>24</v>
      </c>
    </row>
    <row r="9" spans="2:4" x14ac:dyDescent="0.2">
      <c r="B9" t="s">
        <v>25</v>
      </c>
      <c r="C9" t="s">
        <v>26</v>
      </c>
      <c r="D9" t="s">
        <v>27</v>
      </c>
    </row>
    <row r="10" spans="2:4" x14ac:dyDescent="0.2">
      <c r="B10" t="s">
        <v>28</v>
      </c>
      <c r="C10" t="s">
        <v>29</v>
      </c>
      <c r="D10" t="s">
        <v>30</v>
      </c>
    </row>
    <row r="11" spans="2:4" x14ac:dyDescent="0.2">
      <c r="B11" t="s">
        <v>31</v>
      </c>
      <c r="C11" t="s">
        <v>32</v>
      </c>
      <c r="D11" t="s">
        <v>33</v>
      </c>
    </row>
    <row r="12" spans="2:4" x14ac:dyDescent="0.2">
      <c r="B12" t="s">
        <v>34</v>
      </c>
      <c r="C12" t="s">
        <v>35</v>
      </c>
      <c r="D12" t="s">
        <v>36</v>
      </c>
    </row>
    <row r="13" spans="2:4" x14ac:dyDescent="0.2">
      <c r="B13" t="s">
        <v>37</v>
      </c>
      <c r="C13" t="s">
        <v>38</v>
      </c>
      <c r="D13" t="s">
        <v>39</v>
      </c>
    </row>
    <row r="14" spans="2:4" x14ac:dyDescent="0.2">
      <c r="B14" t="s">
        <v>40</v>
      </c>
      <c r="C14" t="s">
        <v>41</v>
      </c>
      <c r="D14" t="s">
        <v>42</v>
      </c>
    </row>
    <row r="15" spans="2:4" x14ac:dyDescent="0.2">
      <c r="B15" t="s">
        <v>43</v>
      </c>
      <c r="C15" t="s">
        <v>44</v>
      </c>
      <c r="D15" t="s">
        <v>45</v>
      </c>
    </row>
    <row r="16" spans="2:4" x14ac:dyDescent="0.2">
      <c r="B16" t="s">
        <v>46</v>
      </c>
      <c r="C16" t="s">
        <v>47</v>
      </c>
      <c r="D16" t="s">
        <v>48</v>
      </c>
    </row>
    <row r="17" spans="2:4" x14ac:dyDescent="0.2">
      <c r="B17" t="s">
        <v>49</v>
      </c>
      <c r="C17" t="s">
        <v>50</v>
      </c>
      <c r="D17" t="s">
        <v>51</v>
      </c>
    </row>
    <row r="18" spans="2:4" x14ac:dyDescent="0.2">
      <c r="B18" t="s">
        <v>52</v>
      </c>
      <c r="C18" t="s">
        <v>53</v>
      </c>
      <c r="D18" t="s">
        <v>54</v>
      </c>
    </row>
    <row r="19" spans="2:4" x14ac:dyDescent="0.2">
      <c r="B19" t="s">
        <v>55</v>
      </c>
      <c r="C19" t="s">
        <v>56</v>
      </c>
      <c r="D19" t="s">
        <v>57</v>
      </c>
    </row>
    <row r="20" spans="2:4" x14ac:dyDescent="0.2">
      <c r="B20" t="s">
        <v>58</v>
      </c>
      <c r="C20" t="s">
        <v>59</v>
      </c>
      <c r="D20" t="s">
        <v>60</v>
      </c>
    </row>
    <row r="21" spans="2:4" x14ac:dyDescent="0.2">
      <c r="B21" t="s">
        <v>61</v>
      </c>
      <c r="C21" t="s">
        <v>62</v>
      </c>
      <c r="D21" t="s">
        <v>63</v>
      </c>
    </row>
    <row r="22" spans="2:4" x14ac:dyDescent="0.2">
      <c r="B22" t="s">
        <v>64</v>
      </c>
      <c r="C22" t="s">
        <v>65</v>
      </c>
      <c r="D22" t="s">
        <v>66</v>
      </c>
    </row>
    <row r="23" spans="2:4" x14ac:dyDescent="0.2">
      <c r="B23" t="s">
        <v>67</v>
      </c>
      <c r="C23" t="s">
        <v>68</v>
      </c>
      <c r="D23" t="s">
        <v>69</v>
      </c>
    </row>
    <row r="24" spans="2:4" x14ac:dyDescent="0.2">
      <c r="B24" t="s">
        <v>70</v>
      </c>
      <c r="C24" t="s">
        <v>71</v>
      </c>
      <c r="D24" t="s">
        <v>72</v>
      </c>
    </row>
    <row r="25" spans="2:4" x14ac:dyDescent="0.2">
      <c r="B25" t="s">
        <v>73</v>
      </c>
      <c r="C25" t="s">
        <v>74</v>
      </c>
      <c r="D25" t="s">
        <v>75</v>
      </c>
    </row>
    <row r="26" spans="2:4" x14ac:dyDescent="0.2">
      <c r="B26" t="s">
        <v>76</v>
      </c>
      <c r="C26" t="s">
        <v>77</v>
      </c>
      <c r="D26" t="s">
        <v>78</v>
      </c>
    </row>
    <row r="27" spans="2:4" x14ac:dyDescent="0.2">
      <c r="B27" t="s">
        <v>79</v>
      </c>
      <c r="C27" t="s">
        <v>80</v>
      </c>
      <c r="D27" t="s">
        <v>81</v>
      </c>
    </row>
    <row r="28" spans="2:4" x14ac:dyDescent="0.2">
      <c r="B28" t="s">
        <v>82</v>
      </c>
      <c r="C28" t="s">
        <v>83</v>
      </c>
      <c r="D28" t="s">
        <v>84</v>
      </c>
    </row>
    <row r="29" spans="2:4" x14ac:dyDescent="0.2">
      <c r="B29" t="s">
        <v>85</v>
      </c>
      <c r="C29" t="s">
        <v>86</v>
      </c>
      <c r="D29" t="s">
        <v>87</v>
      </c>
    </row>
    <row r="30" spans="2:4" x14ac:dyDescent="0.2">
      <c r="B30" t="s">
        <v>88</v>
      </c>
      <c r="C30" t="s">
        <v>89</v>
      </c>
      <c r="D30" t="s">
        <v>90</v>
      </c>
    </row>
    <row r="31" spans="2:4" x14ac:dyDescent="0.2">
      <c r="B31" t="s">
        <v>91</v>
      </c>
      <c r="C31" t="s">
        <v>92</v>
      </c>
      <c r="D31" t="s">
        <v>93</v>
      </c>
    </row>
    <row r="32" spans="2:4" x14ac:dyDescent="0.2">
      <c r="B32" t="s">
        <v>94</v>
      </c>
      <c r="C32" t="s">
        <v>95</v>
      </c>
      <c r="D32" t="s">
        <v>96</v>
      </c>
    </row>
    <row r="33" spans="2:4" x14ac:dyDescent="0.2">
      <c r="B33" t="s">
        <v>97</v>
      </c>
      <c r="C33" t="s">
        <v>98</v>
      </c>
      <c r="D33" t="s">
        <v>99</v>
      </c>
    </row>
    <row r="34" spans="2:4" x14ac:dyDescent="0.2">
      <c r="B34" t="s">
        <v>100</v>
      </c>
      <c r="C34" t="s">
        <v>101</v>
      </c>
      <c r="D34" t="s">
        <v>102</v>
      </c>
    </row>
    <row r="35" spans="2:4" x14ac:dyDescent="0.2">
      <c r="B35" t="s">
        <v>103</v>
      </c>
      <c r="C35" t="s">
        <v>104</v>
      </c>
      <c r="D35" t="s">
        <v>105</v>
      </c>
    </row>
    <row r="36" spans="2:4" x14ac:dyDescent="0.2">
      <c r="B36" t="s">
        <v>106</v>
      </c>
      <c r="C36" t="s">
        <v>107</v>
      </c>
      <c r="D36" t="s">
        <v>108</v>
      </c>
    </row>
    <row r="37" spans="2:4" x14ac:dyDescent="0.2">
      <c r="B37" t="s">
        <v>109</v>
      </c>
      <c r="C37" t="s">
        <v>110</v>
      </c>
      <c r="D37" t="s">
        <v>111</v>
      </c>
    </row>
    <row r="38" spans="2:4" x14ac:dyDescent="0.2">
      <c r="B38" t="s">
        <v>112</v>
      </c>
      <c r="C38" t="s">
        <v>113</v>
      </c>
      <c r="D38" t="s">
        <v>114</v>
      </c>
    </row>
    <row r="39" spans="2:4" x14ac:dyDescent="0.2">
      <c r="B39" t="s">
        <v>115</v>
      </c>
      <c r="C39" t="s">
        <v>116</v>
      </c>
      <c r="D39" t="s">
        <v>117</v>
      </c>
    </row>
    <row r="40" spans="2:4" x14ac:dyDescent="0.2">
      <c r="B40" t="s">
        <v>118</v>
      </c>
      <c r="C40" t="s">
        <v>119</v>
      </c>
      <c r="D40" t="s">
        <v>120</v>
      </c>
    </row>
    <row r="41" spans="2:4" x14ac:dyDescent="0.2">
      <c r="B41" t="s">
        <v>121</v>
      </c>
      <c r="C41" t="s">
        <v>122</v>
      </c>
      <c r="D41" t="s">
        <v>123</v>
      </c>
    </row>
    <row r="42" spans="2:4" x14ac:dyDescent="0.2">
      <c r="B42" t="s">
        <v>124</v>
      </c>
      <c r="C42" t="s">
        <v>125</v>
      </c>
      <c r="D42" t="s">
        <v>126</v>
      </c>
    </row>
    <row r="43" spans="2:4" x14ac:dyDescent="0.2">
      <c r="B43" t="s">
        <v>127</v>
      </c>
      <c r="C43" t="s">
        <v>128</v>
      </c>
      <c r="D43" t="s">
        <v>129</v>
      </c>
    </row>
    <row r="44" spans="2:4" x14ac:dyDescent="0.2">
      <c r="B44" t="s">
        <v>130</v>
      </c>
      <c r="C44" t="s">
        <v>131</v>
      </c>
      <c r="D44" t="s">
        <v>132</v>
      </c>
    </row>
    <row r="45" spans="2:4" x14ac:dyDescent="0.2">
      <c r="B45" t="s">
        <v>133</v>
      </c>
      <c r="C45" t="s">
        <v>134</v>
      </c>
      <c r="D45" t="s">
        <v>135</v>
      </c>
    </row>
    <row r="46" spans="2:4" x14ac:dyDescent="0.2">
      <c r="B46" t="s">
        <v>136</v>
      </c>
      <c r="C46" t="s">
        <v>137</v>
      </c>
      <c r="D46" t="s">
        <v>138</v>
      </c>
    </row>
    <row r="47" spans="2:4" x14ac:dyDescent="0.2">
      <c r="B47" t="s">
        <v>139</v>
      </c>
      <c r="C47" t="s">
        <v>140</v>
      </c>
      <c r="D47" t="s">
        <v>141</v>
      </c>
    </row>
    <row r="48" spans="2:4" x14ac:dyDescent="0.2">
      <c r="B48" t="s">
        <v>142</v>
      </c>
      <c r="C48" t="s">
        <v>143</v>
      </c>
      <c r="D48" t="s">
        <v>144</v>
      </c>
    </row>
    <row r="49" spans="2:4" x14ac:dyDescent="0.2">
      <c r="B49" t="s">
        <v>145</v>
      </c>
      <c r="C49" t="s">
        <v>146</v>
      </c>
      <c r="D49" t="s">
        <v>147</v>
      </c>
    </row>
    <row r="50" spans="2:4" x14ac:dyDescent="0.2">
      <c r="B50" t="s">
        <v>148</v>
      </c>
      <c r="C50" t="s">
        <v>149</v>
      </c>
      <c r="D50" t="s">
        <v>150</v>
      </c>
    </row>
    <row r="51" spans="2:4" x14ac:dyDescent="0.2">
      <c r="B51" t="s">
        <v>151</v>
      </c>
      <c r="C51" t="s">
        <v>152</v>
      </c>
      <c r="D51" t="s">
        <v>153</v>
      </c>
    </row>
    <row r="52" spans="2:4" x14ac:dyDescent="0.2">
      <c r="B52" t="s">
        <v>154</v>
      </c>
      <c r="C52" t="s">
        <v>155</v>
      </c>
      <c r="D52" t="s">
        <v>156</v>
      </c>
    </row>
    <row r="53" spans="2:4" x14ac:dyDescent="0.2">
      <c r="B53" t="s">
        <v>157</v>
      </c>
      <c r="C53" t="s">
        <v>158</v>
      </c>
      <c r="D53" t="s">
        <v>159</v>
      </c>
    </row>
    <row r="54" spans="2:4" x14ac:dyDescent="0.2">
      <c r="B54" t="s">
        <v>160</v>
      </c>
      <c r="C54" t="s">
        <v>161</v>
      </c>
      <c r="D54" t="s">
        <v>162</v>
      </c>
    </row>
    <row r="55" spans="2:4" x14ac:dyDescent="0.2">
      <c r="B55" t="s">
        <v>163</v>
      </c>
      <c r="C55" t="s">
        <v>164</v>
      </c>
      <c r="D55" t="s">
        <v>165</v>
      </c>
    </row>
    <row r="56" spans="2:4" x14ac:dyDescent="0.2">
      <c r="B56" t="s">
        <v>166</v>
      </c>
      <c r="C56" t="s">
        <v>167</v>
      </c>
      <c r="D56" t="s">
        <v>168</v>
      </c>
    </row>
    <row r="57" spans="2:4" x14ac:dyDescent="0.2">
      <c r="B57" t="s">
        <v>169</v>
      </c>
      <c r="C57" t="s">
        <v>170</v>
      </c>
      <c r="D57" t="s">
        <v>171</v>
      </c>
    </row>
    <row r="58" spans="2:4" x14ac:dyDescent="0.2">
      <c r="B58" t="s">
        <v>172</v>
      </c>
      <c r="C58" t="s">
        <v>173</v>
      </c>
      <c r="D58" t="s">
        <v>174</v>
      </c>
    </row>
    <row r="59" spans="2:4" x14ac:dyDescent="0.2">
      <c r="B59" t="s">
        <v>175</v>
      </c>
      <c r="C59" t="s">
        <v>176</v>
      </c>
      <c r="D59" t="s">
        <v>177</v>
      </c>
    </row>
    <row r="60" spans="2:4" x14ac:dyDescent="0.2">
      <c r="B60" t="s">
        <v>178</v>
      </c>
      <c r="C60" t="s">
        <v>179</v>
      </c>
      <c r="D60" t="s">
        <v>180</v>
      </c>
    </row>
    <row r="61" spans="2:4" x14ac:dyDescent="0.2">
      <c r="B61" t="s">
        <v>181</v>
      </c>
      <c r="C61" t="s">
        <v>182</v>
      </c>
      <c r="D61" t="s">
        <v>183</v>
      </c>
    </row>
    <row r="62" spans="2:4" x14ac:dyDescent="0.2">
      <c r="B62" t="s">
        <v>184</v>
      </c>
      <c r="C62" t="s">
        <v>185</v>
      </c>
      <c r="D62" t="s">
        <v>186</v>
      </c>
    </row>
    <row r="63" spans="2:4" x14ac:dyDescent="0.2">
      <c r="B63" t="s">
        <v>187</v>
      </c>
      <c r="C63" t="s">
        <v>188</v>
      </c>
      <c r="D63" t="s">
        <v>189</v>
      </c>
    </row>
    <row r="64" spans="2:4" x14ac:dyDescent="0.2">
      <c r="B64" t="s">
        <v>190</v>
      </c>
      <c r="C64" t="s">
        <v>191</v>
      </c>
      <c r="D64" t="s">
        <v>192</v>
      </c>
    </row>
    <row r="65" spans="2:4" x14ac:dyDescent="0.2">
      <c r="B65" t="s">
        <v>193</v>
      </c>
      <c r="C65" t="s">
        <v>194</v>
      </c>
      <c r="D65" t="s">
        <v>195</v>
      </c>
    </row>
    <row r="66" spans="2:4" x14ac:dyDescent="0.2">
      <c r="B66" t="s">
        <v>196</v>
      </c>
      <c r="C66" t="s">
        <v>197</v>
      </c>
      <c r="D66" t="s">
        <v>198</v>
      </c>
    </row>
    <row r="67" spans="2:4" x14ac:dyDescent="0.2">
      <c r="B67" t="s">
        <v>199</v>
      </c>
      <c r="C67" t="s">
        <v>200</v>
      </c>
      <c r="D67" t="s">
        <v>201</v>
      </c>
    </row>
    <row r="68" spans="2:4" x14ac:dyDescent="0.2">
      <c r="B68" t="s">
        <v>202</v>
      </c>
      <c r="C68" t="s">
        <v>203</v>
      </c>
      <c r="D68" t="s">
        <v>204</v>
      </c>
    </row>
    <row r="69" spans="2:4" x14ac:dyDescent="0.2">
      <c r="B69" t="s">
        <v>205</v>
      </c>
      <c r="C69" t="s">
        <v>206</v>
      </c>
      <c r="D69" t="s">
        <v>207</v>
      </c>
    </row>
    <row r="70" spans="2:4" x14ac:dyDescent="0.2">
      <c r="B70" t="s">
        <v>208</v>
      </c>
      <c r="C70" t="s">
        <v>209</v>
      </c>
      <c r="D70" t="s">
        <v>210</v>
      </c>
    </row>
    <row r="71" spans="2:4" x14ac:dyDescent="0.2">
      <c r="B71" t="s">
        <v>211</v>
      </c>
      <c r="C71" t="s">
        <v>212</v>
      </c>
      <c r="D71" t="s">
        <v>213</v>
      </c>
    </row>
    <row r="72" spans="2:4" x14ac:dyDescent="0.2">
      <c r="B72" t="s">
        <v>214</v>
      </c>
      <c r="C72" t="s">
        <v>215</v>
      </c>
      <c r="D72" t="s">
        <v>216</v>
      </c>
    </row>
    <row r="73" spans="2:4" x14ac:dyDescent="0.2">
      <c r="B73" t="s">
        <v>217</v>
      </c>
      <c r="C73" t="s">
        <v>218</v>
      </c>
      <c r="D73" t="s">
        <v>219</v>
      </c>
    </row>
    <row r="74" spans="2:4" x14ac:dyDescent="0.2">
      <c r="B74" t="s">
        <v>220</v>
      </c>
      <c r="C74" t="s">
        <v>221</v>
      </c>
      <c r="D74" t="s">
        <v>222</v>
      </c>
    </row>
    <row r="75" spans="2:4" x14ac:dyDescent="0.2">
      <c r="B75" t="s">
        <v>223</v>
      </c>
      <c r="C75" t="s">
        <v>224</v>
      </c>
      <c r="D75" t="s">
        <v>225</v>
      </c>
    </row>
    <row r="76" spans="2:4" x14ac:dyDescent="0.2">
      <c r="B76" t="s">
        <v>226</v>
      </c>
      <c r="C76" t="s">
        <v>227</v>
      </c>
      <c r="D76" t="s">
        <v>228</v>
      </c>
    </row>
    <row r="77" spans="2:4" x14ac:dyDescent="0.2">
      <c r="B77" t="s">
        <v>229</v>
      </c>
      <c r="C77" t="s">
        <v>230</v>
      </c>
      <c r="D77" t="s">
        <v>231</v>
      </c>
    </row>
    <row r="78" spans="2:4" x14ac:dyDescent="0.2">
      <c r="B78" t="s">
        <v>232</v>
      </c>
      <c r="C78" t="s">
        <v>233</v>
      </c>
      <c r="D78" t="s">
        <v>234</v>
      </c>
    </row>
    <row r="79" spans="2:4" x14ac:dyDescent="0.2">
      <c r="B79" t="s">
        <v>235</v>
      </c>
      <c r="C79" t="s">
        <v>236</v>
      </c>
      <c r="D79" t="s">
        <v>237</v>
      </c>
    </row>
    <row r="80" spans="2:4" x14ac:dyDescent="0.2">
      <c r="B80" t="s">
        <v>238</v>
      </c>
      <c r="C80" t="s">
        <v>239</v>
      </c>
      <c r="D80" t="s">
        <v>240</v>
      </c>
    </row>
    <row r="81" spans="2:4" x14ac:dyDescent="0.2">
      <c r="B81" t="s">
        <v>241</v>
      </c>
      <c r="C81" t="s">
        <v>242</v>
      </c>
      <c r="D81" t="s">
        <v>243</v>
      </c>
    </row>
    <row r="82" spans="2:4" x14ac:dyDescent="0.2">
      <c r="B82" t="s">
        <v>244</v>
      </c>
      <c r="C82" t="s">
        <v>245</v>
      </c>
      <c r="D82" t="s">
        <v>246</v>
      </c>
    </row>
    <row r="83" spans="2:4" x14ac:dyDescent="0.2">
      <c r="B83" t="s">
        <v>247</v>
      </c>
      <c r="C83" t="s">
        <v>248</v>
      </c>
      <c r="D83" t="s">
        <v>249</v>
      </c>
    </row>
    <row r="84" spans="2:4" x14ac:dyDescent="0.2">
      <c r="B84" t="s">
        <v>250</v>
      </c>
      <c r="C84" t="s">
        <v>251</v>
      </c>
      <c r="D84" t="s">
        <v>252</v>
      </c>
    </row>
    <row r="85" spans="2:4" x14ac:dyDescent="0.2">
      <c r="B85" t="s">
        <v>253</v>
      </c>
      <c r="C85" t="s">
        <v>254</v>
      </c>
      <c r="D85" t="s">
        <v>255</v>
      </c>
    </row>
    <row r="86" spans="2:4" x14ac:dyDescent="0.2">
      <c r="B86" t="s">
        <v>256</v>
      </c>
      <c r="C86" t="s">
        <v>257</v>
      </c>
      <c r="D86" t="s">
        <v>258</v>
      </c>
    </row>
    <row r="87" spans="2:4" x14ac:dyDescent="0.2">
      <c r="B87" t="s">
        <v>259</v>
      </c>
      <c r="C87" t="s">
        <v>260</v>
      </c>
      <c r="D87" t="s">
        <v>261</v>
      </c>
    </row>
    <row r="88" spans="2:4" x14ac:dyDescent="0.2">
      <c r="B88" t="s">
        <v>262</v>
      </c>
      <c r="C88" t="s">
        <v>263</v>
      </c>
      <c r="D88" t="s">
        <v>264</v>
      </c>
    </row>
    <row r="89" spans="2:4" x14ac:dyDescent="0.2">
      <c r="B89" t="s">
        <v>265</v>
      </c>
      <c r="C89" t="s">
        <v>266</v>
      </c>
      <c r="D89" t="s">
        <v>267</v>
      </c>
    </row>
    <row r="90" spans="2:4" x14ac:dyDescent="0.2">
      <c r="B90" t="s">
        <v>268</v>
      </c>
      <c r="C90" t="s">
        <v>269</v>
      </c>
      <c r="D90" t="s">
        <v>270</v>
      </c>
    </row>
    <row r="91" spans="2:4" x14ac:dyDescent="0.2">
      <c r="B91" t="s">
        <v>271</v>
      </c>
      <c r="C91" t="s">
        <v>272</v>
      </c>
      <c r="D91" t="s">
        <v>273</v>
      </c>
    </row>
    <row r="92" spans="2:4" x14ac:dyDescent="0.2">
      <c r="B92" t="s">
        <v>274</v>
      </c>
      <c r="C92" t="s">
        <v>275</v>
      </c>
      <c r="D92" t="s">
        <v>276</v>
      </c>
    </row>
    <row r="93" spans="2:4" x14ac:dyDescent="0.2">
      <c r="B93" t="s">
        <v>277</v>
      </c>
      <c r="C93" t="s">
        <v>278</v>
      </c>
      <c r="D93" t="s">
        <v>279</v>
      </c>
    </row>
    <row r="94" spans="2:4" x14ac:dyDescent="0.2">
      <c r="B94" t="s">
        <v>280</v>
      </c>
      <c r="C94" t="s">
        <v>281</v>
      </c>
      <c r="D94" t="s">
        <v>282</v>
      </c>
    </row>
    <row r="95" spans="2:4" x14ac:dyDescent="0.2">
      <c r="B95" t="s">
        <v>283</v>
      </c>
      <c r="C95" t="s">
        <v>284</v>
      </c>
      <c r="D95" t="s">
        <v>285</v>
      </c>
    </row>
    <row r="96" spans="2:4" x14ac:dyDescent="0.2">
      <c r="B96" t="s">
        <v>286</v>
      </c>
      <c r="C96" t="s">
        <v>287</v>
      </c>
      <c r="D96" t="s">
        <v>288</v>
      </c>
    </row>
    <row r="97" spans="2:4" x14ac:dyDescent="0.2">
      <c r="B97" t="s">
        <v>289</v>
      </c>
      <c r="C97" t="s">
        <v>290</v>
      </c>
      <c r="D97" t="s">
        <v>291</v>
      </c>
    </row>
    <row r="98" spans="2:4" x14ac:dyDescent="0.2">
      <c r="B98" t="s">
        <v>292</v>
      </c>
      <c r="C98" t="s">
        <v>293</v>
      </c>
      <c r="D98" t="s">
        <v>294</v>
      </c>
    </row>
    <row r="99" spans="2:4" x14ac:dyDescent="0.2">
      <c r="B99" t="s">
        <v>295</v>
      </c>
      <c r="C99" t="s">
        <v>296</v>
      </c>
      <c r="D99" t="s">
        <v>297</v>
      </c>
    </row>
    <row r="100" spans="2:4" x14ac:dyDescent="0.2">
      <c r="B100" t="s">
        <v>298</v>
      </c>
      <c r="C100" t="s">
        <v>299</v>
      </c>
      <c r="D100" t="s">
        <v>300</v>
      </c>
    </row>
    <row r="101" spans="2:4" x14ac:dyDescent="0.2">
      <c r="B101" t="s">
        <v>301</v>
      </c>
      <c r="C101" t="s">
        <v>302</v>
      </c>
      <c r="D101" t="s">
        <v>303</v>
      </c>
    </row>
    <row r="102" spans="2:4" x14ac:dyDescent="0.2">
      <c r="B102" t="s">
        <v>304</v>
      </c>
      <c r="C102" t="s">
        <v>305</v>
      </c>
      <c r="D102" t="s">
        <v>306</v>
      </c>
    </row>
    <row r="103" spans="2:4" x14ac:dyDescent="0.2">
      <c r="B103" t="s">
        <v>307</v>
      </c>
      <c r="C103" t="s">
        <v>308</v>
      </c>
      <c r="D103" t="s">
        <v>309</v>
      </c>
    </row>
    <row r="104" spans="2:4" x14ac:dyDescent="0.2">
      <c r="B104" t="s">
        <v>310</v>
      </c>
      <c r="C104" t="s">
        <v>311</v>
      </c>
      <c r="D104" t="s">
        <v>312</v>
      </c>
    </row>
    <row r="105" spans="2:4" x14ac:dyDescent="0.2">
      <c r="B105" t="s">
        <v>313</v>
      </c>
      <c r="C105" t="s">
        <v>314</v>
      </c>
      <c r="D105" t="s">
        <v>315</v>
      </c>
    </row>
    <row r="106" spans="2:4" x14ac:dyDescent="0.2">
      <c r="B106" t="s">
        <v>316</v>
      </c>
      <c r="C106" t="s">
        <v>317</v>
      </c>
      <c r="D106" t="s">
        <v>318</v>
      </c>
    </row>
    <row r="107" spans="2:4" x14ac:dyDescent="0.2">
      <c r="B107" t="s">
        <v>319</v>
      </c>
      <c r="C107" t="s">
        <v>320</v>
      </c>
      <c r="D107" t="s">
        <v>321</v>
      </c>
    </row>
    <row r="108" spans="2:4" x14ac:dyDescent="0.2">
      <c r="B108" t="s">
        <v>322</v>
      </c>
      <c r="C108" t="s">
        <v>323</v>
      </c>
      <c r="D108" t="s">
        <v>324</v>
      </c>
    </row>
    <row r="109" spans="2:4" x14ac:dyDescent="0.2">
      <c r="B109" t="s">
        <v>325</v>
      </c>
      <c r="C109" t="s">
        <v>326</v>
      </c>
      <c r="D109" t="s">
        <v>327</v>
      </c>
    </row>
    <row r="110" spans="2:4" x14ac:dyDescent="0.2">
      <c r="B110" t="s">
        <v>328</v>
      </c>
      <c r="C110" t="s">
        <v>329</v>
      </c>
      <c r="D110" t="s">
        <v>330</v>
      </c>
    </row>
    <row r="111" spans="2:4" x14ac:dyDescent="0.2">
      <c r="B111" t="s">
        <v>331</v>
      </c>
      <c r="C111" t="s">
        <v>332</v>
      </c>
      <c r="D111" t="s">
        <v>333</v>
      </c>
    </row>
    <row r="112" spans="2:4" x14ac:dyDescent="0.2">
      <c r="B112" t="s">
        <v>334</v>
      </c>
      <c r="C112" t="s">
        <v>335</v>
      </c>
      <c r="D112" t="s">
        <v>336</v>
      </c>
    </row>
    <row r="113" spans="2:4" x14ac:dyDescent="0.2">
      <c r="B113" t="s">
        <v>337</v>
      </c>
      <c r="C113" t="s">
        <v>338</v>
      </c>
      <c r="D113" t="s">
        <v>339</v>
      </c>
    </row>
    <row r="114" spans="2:4" x14ac:dyDescent="0.2">
      <c r="B114" t="s">
        <v>340</v>
      </c>
      <c r="C114" t="s">
        <v>341</v>
      </c>
      <c r="D114" t="s">
        <v>342</v>
      </c>
    </row>
    <row r="115" spans="2:4" x14ac:dyDescent="0.2">
      <c r="B115" t="s">
        <v>343</v>
      </c>
      <c r="C115" t="s">
        <v>344</v>
      </c>
      <c r="D115" t="s">
        <v>345</v>
      </c>
    </row>
    <row r="116" spans="2:4" x14ac:dyDescent="0.2">
      <c r="B116" t="s">
        <v>346</v>
      </c>
      <c r="C116" t="s">
        <v>347</v>
      </c>
      <c r="D116" t="s">
        <v>348</v>
      </c>
    </row>
    <row r="117" spans="2:4" x14ac:dyDescent="0.2">
      <c r="B117" t="s">
        <v>349</v>
      </c>
      <c r="C117" t="s">
        <v>350</v>
      </c>
      <c r="D117" t="s">
        <v>351</v>
      </c>
    </row>
    <row r="118" spans="2:4" x14ac:dyDescent="0.2">
      <c r="B118" t="s">
        <v>352</v>
      </c>
      <c r="C118" t="s">
        <v>353</v>
      </c>
      <c r="D118" t="s">
        <v>354</v>
      </c>
    </row>
    <row r="119" spans="2:4" x14ac:dyDescent="0.2">
      <c r="B119" t="s">
        <v>355</v>
      </c>
      <c r="C119" t="s">
        <v>356</v>
      </c>
      <c r="D119" t="s">
        <v>357</v>
      </c>
    </row>
    <row r="120" spans="2:4" x14ac:dyDescent="0.2">
      <c r="B120" t="s">
        <v>358</v>
      </c>
      <c r="C120" t="s">
        <v>359</v>
      </c>
      <c r="D120" t="s">
        <v>360</v>
      </c>
    </row>
    <row r="121" spans="2:4" x14ac:dyDescent="0.2">
      <c r="B121" t="s">
        <v>361</v>
      </c>
      <c r="C121" t="s">
        <v>362</v>
      </c>
      <c r="D121" t="s">
        <v>363</v>
      </c>
    </row>
    <row r="122" spans="2:4" x14ac:dyDescent="0.2">
      <c r="B122" t="s">
        <v>361</v>
      </c>
      <c r="C122" t="s">
        <v>364</v>
      </c>
      <c r="D122" t="s">
        <v>363</v>
      </c>
    </row>
    <row r="123" spans="2:4" x14ac:dyDescent="0.2">
      <c r="B123" t="s">
        <v>365</v>
      </c>
      <c r="C123" t="s">
        <v>366</v>
      </c>
      <c r="D123" t="s">
        <v>363</v>
      </c>
    </row>
    <row r="124" spans="2:4" x14ac:dyDescent="0.2">
      <c r="B124" t="s">
        <v>367</v>
      </c>
      <c r="C124" t="s">
        <v>368</v>
      </c>
      <c r="D124" t="s">
        <v>369</v>
      </c>
    </row>
    <row r="125" spans="2:4" x14ac:dyDescent="0.2">
      <c r="B125" t="s">
        <v>370</v>
      </c>
      <c r="C125" t="s">
        <v>371</v>
      </c>
      <c r="D125" t="s">
        <v>372</v>
      </c>
    </row>
    <row r="126" spans="2:4" x14ac:dyDescent="0.2">
      <c r="B126" t="s">
        <v>373</v>
      </c>
      <c r="C126" t="s">
        <v>374</v>
      </c>
      <c r="D126" t="s">
        <v>375</v>
      </c>
    </row>
    <row r="127" spans="2:4" x14ac:dyDescent="0.2">
      <c r="B127" t="s">
        <v>376</v>
      </c>
      <c r="C127" t="s">
        <v>377</v>
      </c>
      <c r="D127" t="s">
        <v>378</v>
      </c>
    </row>
    <row r="128" spans="2:4" x14ac:dyDescent="0.2">
      <c r="B128" t="s">
        <v>379</v>
      </c>
      <c r="C128" t="s">
        <v>380</v>
      </c>
      <c r="D128" t="s">
        <v>381</v>
      </c>
    </row>
    <row r="129" spans="2:4" x14ac:dyDescent="0.2">
      <c r="B129" t="s">
        <v>382</v>
      </c>
      <c r="C129" t="s">
        <v>383</v>
      </c>
      <c r="D129" t="s">
        <v>384</v>
      </c>
    </row>
    <row r="130" spans="2:4" x14ac:dyDescent="0.2">
      <c r="B130" t="s">
        <v>385</v>
      </c>
      <c r="C130" t="s">
        <v>386</v>
      </c>
      <c r="D130" t="s">
        <v>387</v>
      </c>
    </row>
    <row r="131" spans="2:4" x14ac:dyDescent="0.2">
      <c r="B131" t="s">
        <v>388</v>
      </c>
      <c r="C131" t="s">
        <v>389</v>
      </c>
      <c r="D131" t="s">
        <v>390</v>
      </c>
    </row>
    <row r="132" spans="2:4" x14ac:dyDescent="0.2">
      <c r="B132" t="s">
        <v>391</v>
      </c>
      <c r="C132" t="s">
        <v>392</v>
      </c>
      <c r="D132" t="s">
        <v>393</v>
      </c>
    </row>
    <row r="133" spans="2:4" x14ac:dyDescent="0.2">
      <c r="B133" t="s">
        <v>394</v>
      </c>
      <c r="C133" t="s">
        <v>395</v>
      </c>
      <c r="D133" t="s">
        <v>396</v>
      </c>
    </row>
    <row r="134" spans="2:4" x14ac:dyDescent="0.2">
      <c r="B134" t="s">
        <v>397</v>
      </c>
      <c r="C134" t="s">
        <v>398</v>
      </c>
      <c r="D134" t="s">
        <v>399</v>
      </c>
    </row>
    <row r="135" spans="2:4" x14ac:dyDescent="0.2">
      <c r="B135" t="s">
        <v>400</v>
      </c>
      <c r="C135" t="s">
        <v>401</v>
      </c>
      <c r="D135" t="s">
        <v>402</v>
      </c>
    </row>
    <row r="136" spans="2:4" x14ac:dyDescent="0.2">
      <c r="B136" t="s">
        <v>403</v>
      </c>
      <c r="C136" t="s">
        <v>404</v>
      </c>
      <c r="D136" t="s">
        <v>405</v>
      </c>
    </row>
    <row r="137" spans="2:4" x14ac:dyDescent="0.2">
      <c r="B137" t="s">
        <v>406</v>
      </c>
      <c r="C137" t="s">
        <v>407</v>
      </c>
      <c r="D137" t="s">
        <v>408</v>
      </c>
    </row>
    <row r="138" spans="2:4" x14ac:dyDescent="0.2">
      <c r="B138" t="s">
        <v>409</v>
      </c>
      <c r="C138" t="s">
        <v>410</v>
      </c>
      <c r="D138" t="s">
        <v>411</v>
      </c>
    </row>
    <row r="139" spans="2:4" x14ac:dyDescent="0.2">
      <c r="B139" t="s">
        <v>412</v>
      </c>
      <c r="C139" t="s">
        <v>413</v>
      </c>
      <c r="D139" t="s">
        <v>414</v>
      </c>
    </row>
    <row r="140" spans="2:4" x14ac:dyDescent="0.2">
      <c r="B140" t="s">
        <v>415</v>
      </c>
      <c r="C140" t="s">
        <v>416</v>
      </c>
      <c r="D140" t="s">
        <v>417</v>
      </c>
    </row>
    <row r="141" spans="2:4" x14ac:dyDescent="0.2">
      <c r="B141" t="s">
        <v>418</v>
      </c>
      <c r="C141" t="s">
        <v>419</v>
      </c>
      <c r="D141" t="s">
        <v>420</v>
      </c>
    </row>
    <row r="142" spans="2:4" x14ac:dyDescent="0.2">
      <c r="B142" t="s">
        <v>421</v>
      </c>
      <c r="C142" t="s">
        <v>422</v>
      </c>
      <c r="D142" t="s">
        <v>423</v>
      </c>
    </row>
    <row r="143" spans="2:4" x14ac:dyDescent="0.2">
      <c r="B143" t="s">
        <v>424</v>
      </c>
      <c r="C143" t="s">
        <v>425</v>
      </c>
      <c r="D143" t="s">
        <v>426</v>
      </c>
    </row>
    <row r="144" spans="2:4" x14ac:dyDescent="0.2">
      <c r="B144" t="s">
        <v>427</v>
      </c>
      <c r="C144" t="s">
        <v>428</v>
      </c>
      <c r="D144" t="s">
        <v>429</v>
      </c>
    </row>
    <row r="145" spans="2:4" x14ac:dyDescent="0.2">
      <c r="B145" t="s">
        <v>430</v>
      </c>
      <c r="C145" t="s">
        <v>431</v>
      </c>
      <c r="D145" t="s">
        <v>432</v>
      </c>
    </row>
    <row r="146" spans="2:4" x14ac:dyDescent="0.2">
      <c r="B146" t="s">
        <v>433</v>
      </c>
      <c r="C146" t="s">
        <v>434</v>
      </c>
      <c r="D146" t="s">
        <v>435</v>
      </c>
    </row>
    <row r="147" spans="2:4" x14ac:dyDescent="0.2">
      <c r="B147" t="s">
        <v>436</v>
      </c>
      <c r="C147" t="s">
        <v>437</v>
      </c>
      <c r="D147" t="s">
        <v>438</v>
      </c>
    </row>
    <row r="148" spans="2:4" x14ac:dyDescent="0.2">
      <c r="B148" t="s">
        <v>439</v>
      </c>
      <c r="C148" t="s">
        <v>440</v>
      </c>
      <c r="D148" t="s">
        <v>441</v>
      </c>
    </row>
    <row r="149" spans="2:4" x14ac:dyDescent="0.2">
      <c r="B149" t="s">
        <v>442</v>
      </c>
      <c r="C149" t="s">
        <v>443</v>
      </c>
      <c r="D149" t="s">
        <v>444</v>
      </c>
    </row>
    <row r="150" spans="2:4" x14ac:dyDescent="0.2">
      <c r="B150" t="s">
        <v>445</v>
      </c>
      <c r="C150" t="s">
        <v>446</v>
      </c>
      <c r="D150" t="s">
        <v>447</v>
      </c>
    </row>
    <row r="151" spans="2:4" x14ac:dyDescent="0.2">
      <c r="B151" t="s">
        <v>448</v>
      </c>
      <c r="C151" t="s">
        <v>449</v>
      </c>
      <c r="D151" t="s">
        <v>450</v>
      </c>
    </row>
    <row r="152" spans="2:4" x14ac:dyDescent="0.2">
      <c r="B152" t="s">
        <v>451</v>
      </c>
      <c r="C152" t="s">
        <v>452</v>
      </c>
      <c r="D152" t="s">
        <v>453</v>
      </c>
    </row>
    <row r="153" spans="2:4" x14ac:dyDescent="0.2">
      <c r="B153" t="s">
        <v>454</v>
      </c>
      <c r="C153" t="s">
        <v>455</v>
      </c>
      <c r="D153" t="s">
        <v>456</v>
      </c>
    </row>
    <row r="154" spans="2:4" x14ac:dyDescent="0.2">
      <c r="B154" t="s">
        <v>457</v>
      </c>
      <c r="C154" t="s">
        <v>458</v>
      </c>
      <c r="D154" t="s">
        <v>459</v>
      </c>
    </row>
    <row r="155" spans="2:4" x14ac:dyDescent="0.2">
      <c r="B155" t="s">
        <v>460</v>
      </c>
      <c r="C155" t="s">
        <v>461</v>
      </c>
      <c r="D155" t="s">
        <v>462</v>
      </c>
    </row>
    <row r="156" spans="2:4" x14ac:dyDescent="0.2">
      <c r="B156" t="s">
        <v>463</v>
      </c>
      <c r="C156" t="s">
        <v>464</v>
      </c>
      <c r="D156" t="s">
        <v>465</v>
      </c>
    </row>
    <row r="157" spans="2:4" x14ac:dyDescent="0.2">
      <c r="B157" t="s">
        <v>466</v>
      </c>
      <c r="C157" t="s">
        <v>467</v>
      </c>
      <c r="D157" t="s">
        <v>468</v>
      </c>
    </row>
    <row r="158" spans="2:4" x14ac:dyDescent="0.2">
      <c r="B158" t="s">
        <v>469</v>
      </c>
      <c r="C158" t="s">
        <v>470</v>
      </c>
      <c r="D158" t="s">
        <v>471</v>
      </c>
    </row>
    <row r="159" spans="2:4" x14ac:dyDescent="0.2">
      <c r="B159" t="s">
        <v>472</v>
      </c>
      <c r="C159" t="s">
        <v>473</v>
      </c>
      <c r="D159" t="s">
        <v>474</v>
      </c>
    </row>
    <row r="160" spans="2:4" x14ac:dyDescent="0.2">
      <c r="B160" t="s">
        <v>475</v>
      </c>
      <c r="C160" t="s">
        <v>476</v>
      </c>
      <c r="D160" t="s">
        <v>477</v>
      </c>
    </row>
    <row r="161" spans="2:4" x14ac:dyDescent="0.2">
      <c r="B161" t="s">
        <v>478</v>
      </c>
      <c r="C161" t="s">
        <v>479</v>
      </c>
      <c r="D161" t="s">
        <v>480</v>
      </c>
    </row>
    <row r="162" spans="2:4" x14ac:dyDescent="0.2">
      <c r="B162" t="s">
        <v>481</v>
      </c>
      <c r="C162" t="s">
        <v>482</v>
      </c>
      <c r="D162" t="s">
        <v>483</v>
      </c>
    </row>
    <row r="163" spans="2:4" x14ac:dyDescent="0.2">
      <c r="B163" t="s">
        <v>484</v>
      </c>
      <c r="C163" t="s">
        <v>485</v>
      </c>
      <c r="D163" t="s">
        <v>486</v>
      </c>
    </row>
    <row r="164" spans="2:4" x14ac:dyDescent="0.2">
      <c r="B164" t="s">
        <v>487</v>
      </c>
      <c r="C164" t="s">
        <v>488</v>
      </c>
      <c r="D164" t="s">
        <v>489</v>
      </c>
    </row>
    <row r="165" spans="2:4" x14ac:dyDescent="0.2">
      <c r="B165" t="s">
        <v>490</v>
      </c>
      <c r="C165" t="s">
        <v>491</v>
      </c>
      <c r="D165" t="s">
        <v>492</v>
      </c>
    </row>
    <row r="166" spans="2:4" x14ac:dyDescent="0.2">
      <c r="B166" t="s">
        <v>493</v>
      </c>
      <c r="C166" t="s">
        <v>494</v>
      </c>
      <c r="D166" t="s">
        <v>495</v>
      </c>
    </row>
    <row r="167" spans="2:4" x14ac:dyDescent="0.2">
      <c r="B167" t="s">
        <v>496</v>
      </c>
      <c r="C167" t="s">
        <v>497</v>
      </c>
      <c r="D167" t="s">
        <v>498</v>
      </c>
    </row>
    <row r="168" spans="2:4" x14ac:dyDescent="0.2">
      <c r="B168" t="s">
        <v>499</v>
      </c>
      <c r="C168" t="s">
        <v>500</v>
      </c>
      <c r="D168" t="s">
        <v>501</v>
      </c>
    </row>
    <row r="169" spans="2:4" x14ac:dyDescent="0.2">
      <c r="B169" t="s">
        <v>502</v>
      </c>
      <c r="C169" t="s">
        <v>503</v>
      </c>
      <c r="D169" t="s">
        <v>504</v>
      </c>
    </row>
    <row r="170" spans="2:4" x14ac:dyDescent="0.2">
      <c r="B170" t="s">
        <v>505</v>
      </c>
      <c r="C170" t="s">
        <v>506</v>
      </c>
      <c r="D170" t="s">
        <v>507</v>
      </c>
    </row>
    <row r="171" spans="2:4" x14ac:dyDescent="0.2">
      <c r="B171" t="s">
        <v>508</v>
      </c>
      <c r="C171" t="s">
        <v>509</v>
      </c>
      <c r="D171" t="s">
        <v>510</v>
      </c>
    </row>
    <row r="172" spans="2:4" x14ac:dyDescent="0.2">
      <c r="B172" t="s">
        <v>511</v>
      </c>
      <c r="C172" t="s">
        <v>512</v>
      </c>
      <c r="D172" t="s">
        <v>513</v>
      </c>
    </row>
    <row r="173" spans="2:4" x14ac:dyDescent="0.2">
      <c r="B173" t="s">
        <v>514</v>
      </c>
      <c r="C173" t="s">
        <v>515</v>
      </c>
      <c r="D173" t="s">
        <v>516</v>
      </c>
    </row>
    <row r="174" spans="2:4" x14ac:dyDescent="0.2">
      <c r="B174" t="s">
        <v>517</v>
      </c>
      <c r="C174" t="s">
        <v>518</v>
      </c>
      <c r="D174" t="s">
        <v>519</v>
      </c>
    </row>
    <row r="175" spans="2:4" x14ac:dyDescent="0.2">
      <c r="B175" t="s">
        <v>520</v>
      </c>
      <c r="C175" t="s">
        <v>521</v>
      </c>
      <c r="D175" t="s">
        <v>522</v>
      </c>
    </row>
    <row r="176" spans="2:4" x14ac:dyDescent="0.2">
      <c r="B176" t="s">
        <v>523</v>
      </c>
      <c r="C176" t="s">
        <v>524</v>
      </c>
      <c r="D176" t="s">
        <v>525</v>
      </c>
    </row>
    <row r="177" spans="2:4" x14ac:dyDescent="0.2">
      <c r="B177" t="s">
        <v>526</v>
      </c>
      <c r="C177" t="s">
        <v>527</v>
      </c>
      <c r="D177" t="s">
        <v>528</v>
      </c>
    </row>
    <row r="178" spans="2:4" x14ac:dyDescent="0.2">
      <c r="B178" t="s">
        <v>529</v>
      </c>
      <c r="C178" t="s">
        <v>530</v>
      </c>
      <c r="D178" t="s">
        <v>531</v>
      </c>
    </row>
    <row r="179" spans="2:4" x14ac:dyDescent="0.2">
      <c r="B179" t="s">
        <v>532</v>
      </c>
      <c r="C179" t="s">
        <v>533</v>
      </c>
      <c r="D179" t="s">
        <v>534</v>
      </c>
    </row>
    <row r="180" spans="2:4" x14ac:dyDescent="0.2">
      <c r="B180" t="s">
        <v>535</v>
      </c>
      <c r="C180" t="s">
        <v>536</v>
      </c>
      <c r="D180" t="s">
        <v>537</v>
      </c>
    </row>
    <row r="181" spans="2:4" x14ac:dyDescent="0.2">
      <c r="B181" t="s">
        <v>538</v>
      </c>
      <c r="C181" t="s">
        <v>539</v>
      </c>
      <c r="D181" t="s">
        <v>540</v>
      </c>
    </row>
    <row r="182" spans="2:4" x14ac:dyDescent="0.2">
      <c r="B182" t="s">
        <v>541</v>
      </c>
      <c r="C182" t="s">
        <v>542</v>
      </c>
      <c r="D182" t="s">
        <v>543</v>
      </c>
    </row>
    <row r="183" spans="2:4" x14ac:dyDescent="0.2">
      <c r="B183" t="s">
        <v>544</v>
      </c>
      <c r="C183" t="s">
        <v>545</v>
      </c>
      <c r="D183" t="s">
        <v>546</v>
      </c>
    </row>
    <row r="184" spans="2:4" x14ac:dyDescent="0.2">
      <c r="B184" t="s">
        <v>547</v>
      </c>
      <c r="C184" t="s">
        <v>548</v>
      </c>
      <c r="D184" t="s">
        <v>549</v>
      </c>
    </row>
    <row r="185" spans="2:4" x14ac:dyDescent="0.2">
      <c r="B185" t="s">
        <v>550</v>
      </c>
      <c r="C185" t="s">
        <v>551</v>
      </c>
      <c r="D185" t="s">
        <v>552</v>
      </c>
    </row>
    <row r="186" spans="2:4" x14ac:dyDescent="0.2">
      <c r="B186" t="s">
        <v>553</v>
      </c>
      <c r="C186" t="s">
        <v>554</v>
      </c>
      <c r="D186" t="s">
        <v>555</v>
      </c>
    </row>
    <row r="187" spans="2:4" x14ac:dyDescent="0.2">
      <c r="B187" t="s">
        <v>556</v>
      </c>
      <c r="C187" t="s">
        <v>557</v>
      </c>
      <c r="D187" t="s">
        <v>558</v>
      </c>
    </row>
    <row r="188" spans="2:4" x14ac:dyDescent="0.2">
      <c r="B188" t="s">
        <v>559</v>
      </c>
      <c r="C188" t="s">
        <v>560</v>
      </c>
      <c r="D188" t="s">
        <v>561</v>
      </c>
    </row>
    <row r="189" spans="2:4" x14ac:dyDescent="0.2">
      <c r="B189" t="s">
        <v>562</v>
      </c>
      <c r="C189" t="s">
        <v>563</v>
      </c>
      <c r="D189" t="s">
        <v>564</v>
      </c>
    </row>
    <row r="190" spans="2:4" x14ac:dyDescent="0.2">
      <c r="B190" t="s">
        <v>565</v>
      </c>
      <c r="C190" t="s">
        <v>566</v>
      </c>
      <c r="D190" t="s">
        <v>567</v>
      </c>
    </row>
    <row r="191" spans="2:4" x14ac:dyDescent="0.2">
      <c r="B191" t="s">
        <v>568</v>
      </c>
      <c r="C191" t="s">
        <v>569</v>
      </c>
      <c r="D191" t="s">
        <v>570</v>
      </c>
    </row>
    <row r="192" spans="2:4" x14ac:dyDescent="0.2">
      <c r="B192" t="s">
        <v>571</v>
      </c>
      <c r="C192" t="s">
        <v>572</v>
      </c>
      <c r="D192" t="s">
        <v>573</v>
      </c>
    </row>
    <row r="193" spans="2:4" x14ac:dyDescent="0.2">
      <c r="B193" t="s">
        <v>574</v>
      </c>
      <c r="C193" t="s">
        <v>575</v>
      </c>
      <c r="D193" t="s">
        <v>576</v>
      </c>
    </row>
    <row r="194" spans="2:4" x14ac:dyDescent="0.2">
      <c r="B194" t="s">
        <v>577</v>
      </c>
      <c r="C194" t="s">
        <v>578</v>
      </c>
      <c r="D194" t="s">
        <v>579</v>
      </c>
    </row>
    <row r="195" spans="2:4" x14ac:dyDescent="0.2">
      <c r="B195" t="s">
        <v>580</v>
      </c>
      <c r="C195" t="s">
        <v>581</v>
      </c>
      <c r="D195" t="s">
        <v>582</v>
      </c>
    </row>
    <row r="196" spans="2:4" x14ac:dyDescent="0.2">
      <c r="B196" t="s">
        <v>583</v>
      </c>
      <c r="C196" t="s">
        <v>584</v>
      </c>
      <c r="D196" t="s">
        <v>585</v>
      </c>
    </row>
    <row r="197" spans="2:4" x14ac:dyDescent="0.2">
      <c r="B197" t="s">
        <v>586</v>
      </c>
      <c r="C197" t="s">
        <v>587</v>
      </c>
      <c r="D197" t="s">
        <v>588</v>
      </c>
    </row>
    <row r="198" spans="2:4" x14ac:dyDescent="0.2">
      <c r="B198" t="s">
        <v>589</v>
      </c>
      <c r="C198" t="s">
        <v>590</v>
      </c>
      <c r="D198" t="s">
        <v>591</v>
      </c>
    </row>
    <row r="199" spans="2:4" x14ac:dyDescent="0.2">
      <c r="B199" t="s">
        <v>592</v>
      </c>
      <c r="C199" t="s">
        <v>593</v>
      </c>
      <c r="D199" t="s">
        <v>594</v>
      </c>
    </row>
    <row r="200" spans="2:4" x14ac:dyDescent="0.2">
      <c r="B200" t="s">
        <v>595</v>
      </c>
      <c r="C200" t="s">
        <v>596</v>
      </c>
      <c r="D200" t="s">
        <v>597</v>
      </c>
    </row>
    <row r="201" spans="2:4" x14ac:dyDescent="0.2">
      <c r="B201" t="s">
        <v>598</v>
      </c>
      <c r="C201" t="s">
        <v>599</v>
      </c>
      <c r="D201" t="s">
        <v>600</v>
      </c>
    </row>
    <row r="202" spans="2:4" x14ac:dyDescent="0.2">
      <c r="B202" t="s">
        <v>601</v>
      </c>
      <c r="C202" t="s">
        <v>602</v>
      </c>
      <c r="D202" t="s">
        <v>603</v>
      </c>
    </row>
    <row r="203" spans="2:4" x14ac:dyDescent="0.2">
      <c r="B203" t="s">
        <v>604</v>
      </c>
      <c r="C203" t="s">
        <v>605</v>
      </c>
      <c r="D203" t="s">
        <v>606</v>
      </c>
    </row>
    <row r="204" spans="2:4" x14ac:dyDescent="0.2">
      <c r="B204" t="s">
        <v>607</v>
      </c>
      <c r="C204" t="s">
        <v>608</v>
      </c>
      <c r="D204" t="s">
        <v>609</v>
      </c>
    </row>
    <row r="205" spans="2:4" x14ac:dyDescent="0.2">
      <c r="B205" t="s">
        <v>610</v>
      </c>
      <c r="C205" t="s">
        <v>611</v>
      </c>
      <c r="D205" t="s">
        <v>612</v>
      </c>
    </row>
    <row r="206" spans="2:4" x14ac:dyDescent="0.2">
      <c r="B206" t="s">
        <v>613</v>
      </c>
      <c r="C206" t="s">
        <v>614</v>
      </c>
      <c r="D206" t="s">
        <v>615</v>
      </c>
    </row>
    <row r="207" spans="2:4" x14ac:dyDescent="0.2">
      <c r="B207" t="s">
        <v>616</v>
      </c>
      <c r="C207" t="s">
        <v>617</v>
      </c>
      <c r="D207" t="s">
        <v>618</v>
      </c>
    </row>
    <row r="208" spans="2:4" x14ac:dyDescent="0.2">
      <c r="B208" t="s">
        <v>619</v>
      </c>
      <c r="C208" t="s">
        <v>620</v>
      </c>
      <c r="D208" t="s">
        <v>621</v>
      </c>
    </row>
    <row r="209" spans="2:4" x14ac:dyDescent="0.2">
      <c r="B209" t="s">
        <v>622</v>
      </c>
      <c r="C209" t="s">
        <v>623</v>
      </c>
      <c r="D209" t="s">
        <v>624</v>
      </c>
    </row>
    <row r="210" spans="2:4" x14ac:dyDescent="0.2">
      <c r="B210" t="s">
        <v>625</v>
      </c>
      <c r="C210" t="s">
        <v>626</v>
      </c>
      <c r="D210" t="s">
        <v>627</v>
      </c>
    </row>
    <row r="211" spans="2:4" x14ac:dyDescent="0.2">
      <c r="B211" t="s">
        <v>628</v>
      </c>
      <c r="C211" t="s">
        <v>629</v>
      </c>
      <c r="D211" t="s">
        <v>630</v>
      </c>
    </row>
    <row r="212" spans="2:4" x14ac:dyDescent="0.2">
      <c r="B212" t="s">
        <v>631</v>
      </c>
      <c r="C212" t="s">
        <v>632</v>
      </c>
      <c r="D212" t="s">
        <v>633</v>
      </c>
    </row>
    <row r="213" spans="2:4" x14ac:dyDescent="0.2">
      <c r="B213" t="s">
        <v>634</v>
      </c>
      <c r="C213" t="s">
        <v>635</v>
      </c>
      <c r="D213" t="s">
        <v>636</v>
      </c>
    </row>
    <row r="214" spans="2:4" x14ac:dyDescent="0.2">
      <c r="B214" t="s">
        <v>637</v>
      </c>
      <c r="C214" t="s">
        <v>638</v>
      </c>
      <c r="D214" t="s">
        <v>639</v>
      </c>
    </row>
    <row r="215" spans="2:4" x14ac:dyDescent="0.2">
      <c r="B215" t="s">
        <v>640</v>
      </c>
      <c r="C215" t="s">
        <v>641</v>
      </c>
      <c r="D215" t="s">
        <v>642</v>
      </c>
    </row>
    <row r="216" spans="2:4" x14ac:dyDescent="0.2">
      <c r="B216" t="s">
        <v>643</v>
      </c>
      <c r="C216" t="s">
        <v>644</v>
      </c>
      <c r="D216" t="s">
        <v>645</v>
      </c>
    </row>
    <row r="217" spans="2:4" x14ac:dyDescent="0.2">
      <c r="B217" t="s">
        <v>646</v>
      </c>
      <c r="C217" t="s">
        <v>647</v>
      </c>
      <c r="D217" t="s">
        <v>648</v>
      </c>
    </row>
    <row r="218" spans="2:4" x14ac:dyDescent="0.2">
      <c r="B218" t="s">
        <v>649</v>
      </c>
      <c r="C218" t="s">
        <v>650</v>
      </c>
      <c r="D218" t="s">
        <v>651</v>
      </c>
    </row>
    <row r="219" spans="2:4" x14ac:dyDescent="0.2">
      <c r="B219" t="s">
        <v>652</v>
      </c>
      <c r="C219" t="s">
        <v>653</v>
      </c>
      <c r="D219" t="s">
        <v>654</v>
      </c>
    </row>
    <row r="220" spans="2:4" x14ac:dyDescent="0.2">
      <c r="B220" t="s">
        <v>655</v>
      </c>
      <c r="C220" t="s">
        <v>656</v>
      </c>
      <c r="D220" t="s">
        <v>657</v>
      </c>
    </row>
    <row r="221" spans="2:4" x14ac:dyDescent="0.2">
      <c r="B221" t="s">
        <v>658</v>
      </c>
      <c r="C221" t="s">
        <v>659</v>
      </c>
      <c r="D221" t="s">
        <v>660</v>
      </c>
    </row>
    <row r="222" spans="2:4" x14ac:dyDescent="0.2">
      <c r="B222" t="s">
        <v>661</v>
      </c>
      <c r="C222" t="s">
        <v>662</v>
      </c>
      <c r="D222" t="s">
        <v>663</v>
      </c>
    </row>
    <row r="223" spans="2:4" x14ac:dyDescent="0.2">
      <c r="B223" t="s">
        <v>664</v>
      </c>
      <c r="C223" t="s">
        <v>665</v>
      </c>
      <c r="D223" t="s">
        <v>666</v>
      </c>
    </row>
    <row r="224" spans="2:4" x14ac:dyDescent="0.2">
      <c r="B224" t="s">
        <v>667</v>
      </c>
      <c r="C224" t="s">
        <v>668</v>
      </c>
      <c r="D224" t="s">
        <v>669</v>
      </c>
    </row>
    <row r="225" spans="2:4" x14ac:dyDescent="0.2">
      <c r="B225" t="s">
        <v>670</v>
      </c>
      <c r="C225" t="s">
        <v>671</v>
      </c>
      <c r="D225" t="s">
        <v>672</v>
      </c>
    </row>
    <row r="226" spans="2:4" x14ac:dyDescent="0.2">
      <c r="B226" t="s">
        <v>673</v>
      </c>
      <c r="C226" t="s">
        <v>674</v>
      </c>
      <c r="D226" t="s">
        <v>675</v>
      </c>
    </row>
    <row r="227" spans="2:4" x14ac:dyDescent="0.2">
      <c r="B227" t="s">
        <v>676</v>
      </c>
      <c r="C227" t="s">
        <v>677</v>
      </c>
      <c r="D227" t="s">
        <v>678</v>
      </c>
    </row>
    <row r="228" spans="2:4" x14ac:dyDescent="0.2">
      <c r="B228" t="s">
        <v>679</v>
      </c>
      <c r="C228" t="s">
        <v>680</v>
      </c>
      <c r="D228" t="s">
        <v>681</v>
      </c>
    </row>
    <row r="229" spans="2:4" x14ac:dyDescent="0.2">
      <c r="B229" t="s">
        <v>682</v>
      </c>
      <c r="C229" t="s">
        <v>683</v>
      </c>
      <c r="D229" t="s">
        <v>684</v>
      </c>
    </row>
    <row r="230" spans="2:4" x14ac:dyDescent="0.2">
      <c r="B230" t="s">
        <v>685</v>
      </c>
      <c r="C230" t="s">
        <v>686</v>
      </c>
      <c r="D230" t="s">
        <v>687</v>
      </c>
    </row>
    <row r="231" spans="2:4" x14ac:dyDescent="0.2">
      <c r="B231" t="s">
        <v>688</v>
      </c>
      <c r="C231" t="s">
        <v>689</v>
      </c>
      <c r="D231" t="s">
        <v>690</v>
      </c>
    </row>
    <row r="232" spans="2:4" x14ac:dyDescent="0.2">
      <c r="B232" t="s">
        <v>691</v>
      </c>
      <c r="C232" t="s">
        <v>692</v>
      </c>
      <c r="D232" t="s">
        <v>693</v>
      </c>
    </row>
    <row r="233" spans="2:4" x14ac:dyDescent="0.2">
      <c r="B233" t="s">
        <v>694</v>
      </c>
      <c r="C233" t="s">
        <v>695</v>
      </c>
      <c r="D233" t="s">
        <v>696</v>
      </c>
    </row>
    <row r="234" spans="2:4" x14ac:dyDescent="0.2">
      <c r="B234" t="s">
        <v>697</v>
      </c>
      <c r="C234" t="s">
        <v>698</v>
      </c>
      <c r="D234" t="s">
        <v>699</v>
      </c>
    </row>
    <row r="235" spans="2:4" x14ac:dyDescent="0.2">
      <c r="B235" t="s">
        <v>700</v>
      </c>
      <c r="C235" t="s">
        <v>701</v>
      </c>
      <c r="D235" t="s">
        <v>702</v>
      </c>
    </row>
    <row r="236" spans="2:4" x14ac:dyDescent="0.2">
      <c r="B236" t="s">
        <v>703</v>
      </c>
      <c r="C236" t="s">
        <v>704</v>
      </c>
      <c r="D236" t="s">
        <v>705</v>
      </c>
    </row>
    <row r="237" spans="2:4" x14ac:dyDescent="0.2">
      <c r="B237" t="s">
        <v>706</v>
      </c>
      <c r="C237" t="s">
        <v>707</v>
      </c>
      <c r="D237" t="s">
        <v>708</v>
      </c>
    </row>
    <row r="238" spans="2:4" x14ac:dyDescent="0.2">
      <c r="B238" t="s">
        <v>709</v>
      </c>
      <c r="C238" t="s">
        <v>710</v>
      </c>
      <c r="D238" t="s">
        <v>711</v>
      </c>
    </row>
    <row r="239" spans="2:4" x14ac:dyDescent="0.2">
      <c r="B239" t="s">
        <v>712</v>
      </c>
      <c r="C239" t="s">
        <v>713</v>
      </c>
      <c r="D239" t="s">
        <v>714</v>
      </c>
    </row>
    <row r="240" spans="2:4" x14ac:dyDescent="0.2">
      <c r="B240" t="s">
        <v>715</v>
      </c>
      <c r="C240" t="s">
        <v>716</v>
      </c>
      <c r="D240" t="s">
        <v>717</v>
      </c>
    </row>
    <row r="241" spans="2:4" x14ac:dyDescent="0.2">
      <c r="B241" t="s">
        <v>718</v>
      </c>
      <c r="C241" t="s">
        <v>719</v>
      </c>
      <c r="D241" t="s">
        <v>720</v>
      </c>
    </row>
    <row r="242" spans="2:4" x14ac:dyDescent="0.2">
      <c r="B242" t="s">
        <v>721</v>
      </c>
      <c r="C242" t="s">
        <v>722</v>
      </c>
      <c r="D242" t="s">
        <v>723</v>
      </c>
    </row>
    <row r="243" spans="2:4" x14ac:dyDescent="0.2">
      <c r="B243" t="s">
        <v>724</v>
      </c>
      <c r="C243" t="s">
        <v>725</v>
      </c>
      <c r="D243" t="s">
        <v>726</v>
      </c>
    </row>
    <row r="244" spans="2:4" x14ac:dyDescent="0.2">
      <c r="B244" t="s">
        <v>727</v>
      </c>
      <c r="C244" t="s">
        <v>728</v>
      </c>
      <c r="D244" t="s">
        <v>729</v>
      </c>
    </row>
    <row r="245" spans="2:4" x14ac:dyDescent="0.2">
      <c r="B245" t="s">
        <v>730</v>
      </c>
      <c r="C245" t="s">
        <v>731</v>
      </c>
      <c r="D245" t="s">
        <v>732</v>
      </c>
    </row>
    <row r="246" spans="2:4" x14ac:dyDescent="0.2">
      <c r="B246" t="s">
        <v>733</v>
      </c>
      <c r="C246" t="s">
        <v>734</v>
      </c>
      <c r="D246" t="s">
        <v>735</v>
      </c>
    </row>
    <row r="247" spans="2:4" x14ac:dyDescent="0.2">
      <c r="B247" t="s">
        <v>736</v>
      </c>
      <c r="C247" t="s">
        <v>737</v>
      </c>
      <c r="D247" t="s">
        <v>738</v>
      </c>
    </row>
    <row r="248" spans="2:4" x14ac:dyDescent="0.2">
      <c r="B248" t="s">
        <v>739</v>
      </c>
      <c r="C248" t="s">
        <v>740</v>
      </c>
      <c r="D248" t="s">
        <v>741</v>
      </c>
    </row>
    <row r="249" spans="2:4" x14ac:dyDescent="0.2">
      <c r="B249" t="s">
        <v>742</v>
      </c>
      <c r="C249" t="s">
        <v>743</v>
      </c>
      <c r="D249" t="s">
        <v>744</v>
      </c>
    </row>
    <row r="250" spans="2:4" x14ac:dyDescent="0.2">
      <c r="B250" t="s">
        <v>745</v>
      </c>
      <c r="C250" t="s">
        <v>746</v>
      </c>
      <c r="D250" t="s">
        <v>747</v>
      </c>
    </row>
    <row r="251" spans="2:4" x14ac:dyDescent="0.2">
      <c r="B251" t="s">
        <v>748</v>
      </c>
      <c r="C251" t="s">
        <v>749</v>
      </c>
      <c r="D251" t="s">
        <v>750</v>
      </c>
    </row>
    <row r="252" spans="2:4" x14ac:dyDescent="0.2">
      <c r="B252" t="s">
        <v>751</v>
      </c>
      <c r="C252" t="s">
        <v>752</v>
      </c>
      <c r="D252" t="s">
        <v>753</v>
      </c>
    </row>
    <row r="253" spans="2:4" x14ac:dyDescent="0.2">
      <c r="B253" t="s">
        <v>754</v>
      </c>
      <c r="C253" t="s">
        <v>755</v>
      </c>
      <c r="D253" t="s">
        <v>756</v>
      </c>
    </row>
    <row r="254" spans="2:4" x14ac:dyDescent="0.2">
      <c r="B254" t="s">
        <v>757</v>
      </c>
      <c r="C254" t="s">
        <v>758</v>
      </c>
      <c r="D254" t="s">
        <v>759</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0"/>
  <sheetViews>
    <sheetView showGridLines="0" workbookViewId="0">
      <selection activeCell="D19" sqref="D19"/>
    </sheetView>
  </sheetViews>
  <sheetFormatPr defaultRowHeight="12.75" x14ac:dyDescent="0.2"/>
  <cols>
    <col min="2" max="2" width="24.7109375" customWidth="1"/>
    <col min="3" max="3" width="4.42578125" customWidth="1"/>
    <col min="4" max="4" width="90.140625" customWidth="1"/>
    <col min="5" max="5" width="78.7109375" customWidth="1"/>
  </cols>
  <sheetData>
    <row r="1" spans="1:5" ht="15.75" x14ac:dyDescent="0.25">
      <c r="A1" s="8" t="s">
        <v>910</v>
      </c>
    </row>
    <row r="2" spans="1:5" x14ac:dyDescent="0.2">
      <c r="A2" s="97" t="s">
        <v>915</v>
      </c>
      <c r="B2" s="97"/>
      <c r="C2" s="97"/>
      <c r="D2" s="97"/>
      <c r="E2" s="97"/>
    </row>
    <row r="3" spans="1:5" x14ac:dyDescent="0.2">
      <c r="A3" s="97"/>
      <c r="B3" s="97"/>
      <c r="C3" s="97"/>
      <c r="D3" s="97"/>
      <c r="E3" s="97"/>
    </row>
    <row r="5" spans="1:5" x14ac:dyDescent="0.2">
      <c r="A5" s="55" t="s">
        <v>786</v>
      </c>
      <c r="B5" s="53" t="s">
        <v>788</v>
      </c>
      <c r="C5" s="53" t="s">
        <v>789</v>
      </c>
      <c r="D5" s="53" t="s">
        <v>790</v>
      </c>
      <c r="E5" s="54" t="s">
        <v>911</v>
      </c>
    </row>
    <row r="6" spans="1:5" x14ac:dyDescent="0.2">
      <c r="A6" s="1">
        <v>1</v>
      </c>
      <c r="B6" t="s">
        <v>908</v>
      </c>
      <c r="C6" t="s">
        <v>783</v>
      </c>
      <c r="D6" t="s">
        <v>761</v>
      </c>
      <c r="E6" s="12" t="str">
        <f>IF(OnBehalveOf="","",OnBehalveOf)</f>
        <v/>
      </c>
    </row>
    <row r="7" spans="1:5" x14ac:dyDescent="0.2">
      <c r="A7" s="1">
        <f>A6+1</f>
        <v>2</v>
      </c>
      <c r="B7" t="s">
        <v>908</v>
      </c>
      <c r="C7" t="s">
        <v>785</v>
      </c>
      <c r="D7" t="s">
        <v>767</v>
      </c>
      <c r="E7" s="12" t="str">
        <f>IF(Questionnaire!E25="","",Questionnaire!E25)</f>
        <v/>
      </c>
    </row>
    <row r="8" spans="1:5" x14ac:dyDescent="0.2">
      <c r="A8" s="1">
        <f t="shared" ref="A8:A71" si="0">A7+1</f>
        <v>3</v>
      </c>
      <c r="B8" t="s">
        <v>908</v>
      </c>
      <c r="C8" t="s">
        <v>785</v>
      </c>
      <c r="D8" t="s">
        <v>2</v>
      </c>
      <c r="E8" s="12" t="str">
        <f>IF(Questionnaire!F25="","",Questionnaire!F25)</f>
        <v/>
      </c>
    </row>
    <row r="9" spans="1:5" x14ac:dyDescent="0.2">
      <c r="A9" s="11">
        <f t="shared" si="0"/>
        <v>4</v>
      </c>
      <c r="B9" s="32" t="s">
        <v>908</v>
      </c>
      <c r="C9" s="32" t="s">
        <v>787</v>
      </c>
      <c r="D9" s="51" t="s">
        <v>768</v>
      </c>
      <c r="E9" s="12" t="str">
        <f>IF(Questionnaire!E28="","",Questionnaire!E28)</f>
        <v/>
      </c>
    </row>
    <row r="10" spans="1:5" x14ac:dyDescent="0.2">
      <c r="A10" s="1">
        <f t="shared" si="0"/>
        <v>5</v>
      </c>
      <c r="B10" t="s">
        <v>908</v>
      </c>
      <c r="C10" t="s">
        <v>787</v>
      </c>
      <c r="D10" t="s">
        <v>769</v>
      </c>
      <c r="E10" s="12" t="str">
        <f>IF(Questionnaire!E29="","",Questionnaire!E29)</f>
        <v/>
      </c>
    </row>
    <row r="11" spans="1:5" x14ac:dyDescent="0.2">
      <c r="A11" s="1">
        <f t="shared" si="0"/>
        <v>6</v>
      </c>
      <c r="B11" t="s">
        <v>908</v>
      </c>
      <c r="C11" t="s">
        <v>787</v>
      </c>
      <c r="D11" t="s">
        <v>770</v>
      </c>
      <c r="E11" s="12" t="str">
        <f>IF(Questionnaire!E30="","",Questionnaire!E30)</f>
        <v/>
      </c>
    </row>
    <row r="12" spans="1:5" x14ac:dyDescent="0.2">
      <c r="A12" s="1">
        <f t="shared" si="0"/>
        <v>7</v>
      </c>
      <c r="B12" t="s">
        <v>908</v>
      </c>
      <c r="C12" t="s">
        <v>787</v>
      </c>
      <c r="D12" t="s">
        <v>771</v>
      </c>
      <c r="E12" s="12" t="str">
        <f>IF(Questionnaire!E31="","",Questionnaire!E31)</f>
        <v/>
      </c>
    </row>
    <row r="13" spans="1:5" x14ac:dyDescent="0.2">
      <c r="A13" s="1">
        <f t="shared" si="0"/>
        <v>8</v>
      </c>
      <c r="B13" t="s">
        <v>908</v>
      </c>
      <c r="C13" t="s">
        <v>787</v>
      </c>
      <c r="D13" t="s">
        <v>772</v>
      </c>
      <c r="E13" s="12" t="str">
        <f>IF(Questionnaire!E32="","",Questionnaire!E32)</f>
        <v/>
      </c>
    </row>
    <row r="14" spans="1:5" x14ac:dyDescent="0.2">
      <c r="A14" s="1">
        <f t="shared" si="0"/>
        <v>9</v>
      </c>
      <c r="B14" t="s">
        <v>908</v>
      </c>
      <c r="C14" t="s">
        <v>787</v>
      </c>
      <c r="D14" t="s">
        <v>773</v>
      </c>
      <c r="E14" s="12" t="str">
        <f>IF(Questionnaire!E33="","",Questionnaire!E33)</f>
        <v/>
      </c>
    </row>
    <row r="15" spans="1:5" x14ac:dyDescent="0.2">
      <c r="A15" s="1">
        <f t="shared" si="0"/>
        <v>10</v>
      </c>
      <c r="B15" t="s">
        <v>908</v>
      </c>
      <c r="C15" t="s">
        <v>787</v>
      </c>
      <c r="D15" t="s">
        <v>774</v>
      </c>
      <c r="E15" s="12" t="str">
        <f>IF(Questionnaire!E34="","",Questionnaire!E34)</f>
        <v/>
      </c>
    </row>
    <row r="16" spans="1:5" x14ac:dyDescent="0.2">
      <c r="A16" s="1">
        <f t="shared" si="0"/>
        <v>11</v>
      </c>
      <c r="B16" t="s">
        <v>908</v>
      </c>
      <c r="C16" t="s">
        <v>787</v>
      </c>
      <c r="D16" t="s">
        <v>775</v>
      </c>
      <c r="E16" s="12" t="str">
        <f>IF(Questionnaire!E35="","",Questionnaire!E35)</f>
        <v/>
      </c>
    </row>
    <row r="17" spans="1:5" x14ac:dyDescent="0.2">
      <c r="A17" s="1">
        <f t="shared" si="0"/>
        <v>12</v>
      </c>
      <c r="B17" t="s">
        <v>908</v>
      </c>
      <c r="C17" t="s">
        <v>787</v>
      </c>
      <c r="D17" t="s">
        <v>776</v>
      </c>
      <c r="E17" s="12" t="str">
        <f>IF(Questionnaire!E36="","",Questionnaire!E36)</f>
        <v/>
      </c>
    </row>
    <row r="18" spans="1:5" x14ac:dyDescent="0.2">
      <c r="A18" s="1">
        <f t="shared" si="0"/>
        <v>13</v>
      </c>
      <c r="B18" t="s">
        <v>908</v>
      </c>
      <c r="C18" t="s">
        <v>787</v>
      </c>
      <c r="D18" t="s">
        <v>777</v>
      </c>
      <c r="E18" s="12" t="str">
        <f>IF(Questionnaire!E37="","",Questionnaire!E37)</f>
        <v/>
      </c>
    </row>
    <row r="19" spans="1:5" x14ac:dyDescent="0.2">
      <c r="A19" s="1">
        <f t="shared" si="0"/>
        <v>14</v>
      </c>
      <c r="B19" t="s">
        <v>908</v>
      </c>
      <c r="C19" t="s">
        <v>787</v>
      </c>
      <c r="D19" t="s">
        <v>778</v>
      </c>
      <c r="E19" s="12" t="str">
        <f>IF(Questionnaire!E38="","",Questionnaire!E38)</f>
        <v/>
      </c>
    </row>
    <row r="20" spans="1:5" x14ac:dyDescent="0.2">
      <c r="A20" s="1">
        <f t="shared" si="0"/>
        <v>15</v>
      </c>
      <c r="B20" t="s">
        <v>908</v>
      </c>
      <c r="C20" t="s">
        <v>787</v>
      </c>
      <c r="D20" t="s">
        <v>779</v>
      </c>
      <c r="E20" s="12" t="str">
        <f>IF(Questionnaire!E39="","",Questionnaire!E39)</f>
        <v/>
      </c>
    </row>
    <row r="21" spans="1:5" x14ac:dyDescent="0.2">
      <c r="A21" s="1">
        <f t="shared" si="0"/>
        <v>16</v>
      </c>
      <c r="B21" t="s">
        <v>908</v>
      </c>
      <c r="C21" t="s">
        <v>787</v>
      </c>
      <c r="D21" t="s">
        <v>780</v>
      </c>
      <c r="E21" s="12" t="str">
        <f>IF(Questionnaire!E40="","",Questionnaire!E40)</f>
        <v/>
      </c>
    </row>
    <row r="22" spans="1:5" x14ac:dyDescent="0.2">
      <c r="A22" s="1">
        <f t="shared" si="0"/>
        <v>17</v>
      </c>
      <c r="B22" t="s">
        <v>908</v>
      </c>
      <c r="C22" t="s">
        <v>787</v>
      </c>
      <c r="D22" t="s">
        <v>781</v>
      </c>
      <c r="E22" s="12" t="str">
        <f>IF(Questionnaire!E41="","",Questionnaire!E41)</f>
        <v/>
      </c>
    </row>
    <row r="23" spans="1:5" x14ac:dyDescent="0.2">
      <c r="A23" s="1">
        <f t="shared" si="0"/>
        <v>18</v>
      </c>
      <c r="B23" t="s">
        <v>908</v>
      </c>
      <c r="C23" t="s">
        <v>787</v>
      </c>
      <c r="D23" t="s">
        <v>782</v>
      </c>
      <c r="E23" s="12" t="str">
        <f>IF(Questionnaire!F28="","",Questionnaire!F28)</f>
        <v/>
      </c>
    </row>
    <row r="24" spans="1:5" x14ac:dyDescent="0.2">
      <c r="A24" s="1">
        <f t="shared" si="0"/>
        <v>19</v>
      </c>
      <c r="B24" t="s">
        <v>908</v>
      </c>
      <c r="C24" t="s">
        <v>787</v>
      </c>
      <c r="D24" t="s">
        <v>875</v>
      </c>
      <c r="E24" s="12" t="str">
        <f>IF(Questionnaire!F29="","",Questionnaire!F29)</f>
        <v/>
      </c>
    </row>
    <row r="25" spans="1:5" x14ac:dyDescent="0.2">
      <c r="A25" s="1">
        <f t="shared" si="0"/>
        <v>20</v>
      </c>
      <c r="B25" t="s">
        <v>908</v>
      </c>
      <c r="C25" t="s">
        <v>787</v>
      </c>
      <c r="D25" t="s">
        <v>876</v>
      </c>
      <c r="E25" s="12" t="str">
        <f>IF(Questionnaire!F30="","",Questionnaire!F30)</f>
        <v/>
      </c>
    </row>
    <row r="26" spans="1:5" x14ac:dyDescent="0.2">
      <c r="A26" s="1">
        <f t="shared" si="0"/>
        <v>21</v>
      </c>
      <c r="B26" t="s">
        <v>908</v>
      </c>
      <c r="C26" t="s">
        <v>787</v>
      </c>
      <c r="D26" t="s">
        <v>877</v>
      </c>
      <c r="E26" s="12" t="str">
        <f>IF(Questionnaire!F31="","",Questionnaire!F31)</f>
        <v/>
      </c>
    </row>
    <row r="27" spans="1:5" x14ac:dyDescent="0.2">
      <c r="A27" s="1">
        <f t="shared" si="0"/>
        <v>22</v>
      </c>
      <c r="B27" t="s">
        <v>908</v>
      </c>
      <c r="C27" t="s">
        <v>787</v>
      </c>
      <c r="D27" t="s">
        <v>878</v>
      </c>
      <c r="E27" s="12" t="str">
        <f>IF(Questionnaire!F32="","",Questionnaire!F32)</f>
        <v/>
      </c>
    </row>
    <row r="28" spans="1:5" x14ac:dyDescent="0.2">
      <c r="A28" s="1">
        <f t="shared" si="0"/>
        <v>23</v>
      </c>
      <c r="B28" t="s">
        <v>908</v>
      </c>
      <c r="C28" t="s">
        <v>787</v>
      </c>
      <c r="D28" t="s">
        <v>879</v>
      </c>
      <c r="E28" s="12" t="str">
        <f>IF(Questionnaire!F33="","",Questionnaire!F33)</f>
        <v/>
      </c>
    </row>
    <row r="29" spans="1:5" x14ac:dyDescent="0.2">
      <c r="A29" s="1">
        <f t="shared" si="0"/>
        <v>24</v>
      </c>
      <c r="B29" t="s">
        <v>908</v>
      </c>
      <c r="C29" t="s">
        <v>787</v>
      </c>
      <c r="D29" t="s">
        <v>880</v>
      </c>
      <c r="E29" s="12" t="str">
        <f>IF(Questionnaire!F34="","",Questionnaire!F34)</f>
        <v/>
      </c>
    </row>
    <row r="30" spans="1:5" x14ac:dyDescent="0.2">
      <c r="A30" s="1">
        <f t="shared" si="0"/>
        <v>25</v>
      </c>
      <c r="B30" t="s">
        <v>908</v>
      </c>
      <c r="C30" t="s">
        <v>787</v>
      </c>
      <c r="D30" t="s">
        <v>881</v>
      </c>
      <c r="E30" s="12" t="str">
        <f>IF(Questionnaire!F35="","",Questionnaire!F35)</f>
        <v/>
      </c>
    </row>
    <row r="31" spans="1:5" x14ac:dyDescent="0.2">
      <c r="A31" s="1">
        <f t="shared" si="0"/>
        <v>26</v>
      </c>
      <c r="B31" t="s">
        <v>908</v>
      </c>
      <c r="C31" t="s">
        <v>787</v>
      </c>
      <c r="D31" t="s">
        <v>882</v>
      </c>
      <c r="E31" s="12" t="str">
        <f>IF(Questionnaire!F36="","",Questionnaire!F36)</f>
        <v/>
      </c>
    </row>
    <row r="32" spans="1:5" x14ac:dyDescent="0.2">
      <c r="A32" s="1">
        <f t="shared" si="0"/>
        <v>27</v>
      </c>
      <c r="B32" t="s">
        <v>908</v>
      </c>
      <c r="C32" t="s">
        <v>787</v>
      </c>
      <c r="D32" t="s">
        <v>883</v>
      </c>
      <c r="E32" s="12" t="str">
        <f>IF(Questionnaire!F37="","",Questionnaire!F37)</f>
        <v/>
      </c>
    </row>
    <row r="33" spans="1:5" x14ac:dyDescent="0.2">
      <c r="A33" s="1">
        <f t="shared" si="0"/>
        <v>28</v>
      </c>
      <c r="B33" t="s">
        <v>908</v>
      </c>
      <c r="C33" t="s">
        <v>787</v>
      </c>
      <c r="D33" t="s">
        <v>884</v>
      </c>
      <c r="E33" s="12" t="str">
        <f>IF(Questionnaire!F38="","",Questionnaire!F38)</f>
        <v/>
      </c>
    </row>
    <row r="34" spans="1:5" x14ac:dyDescent="0.2">
      <c r="A34" s="1">
        <f t="shared" si="0"/>
        <v>29</v>
      </c>
      <c r="B34" t="s">
        <v>908</v>
      </c>
      <c r="C34" t="s">
        <v>787</v>
      </c>
      <c r="D34" t="s">
        <v>885</v>
      </c>
      <c r="E34" s="12" t="str">
        <f>IF(Questionnaire!F39="","",Questionnaire!F39)</f>
        <v/>
      </c>
    </row>
    <row r="35" spans="1:5" x14ac:dyDescent="0.2">
      <c r="A35" s="1">
        <f t="shared" si="0"/>
        <v>30</v>
      </c>
      <c r="B35" t="s">
        <v>908</v>
      </c>
      <c r="C35" t="s">
        <v>787</v>
      </c>
      <c r="D35" t="s">
        <v>886</v>
      </c>
      <c r="E35" s="12" t="str">
        <f>IF(Questionnaire!F40="","",Questionnaire!F40)</f>
        <v/>
      </c>
    </row>
    <row r="36" spans="1:5" x14ac:dyDescent="0.2">
      <c r="A36" s="1">
        <f t="shared" si="0"/>
        <v>31</v>
      </c>
      <c r="B36" t="s">
        <v>908</v>
      </c>
      <c r="C36" t="s">
        <v>787</v>
      </c>
      <c r="D36" t="s">
        <v>887</v>
      </c>
      <c r="E36" s="12" t="str">
        <f>IF(Questionnaire!F41="","",Questionnaire!F41)</f>
        <v/>
      </c>
    </row>
    <row r="37" spans="1:5" x14ac:dyDescent="0.2">
      <c r="A37" s="11">
        <f t="shared" si="0"/>
        <v>32</v>
      </c>
      <c r="B37" s="32" t="s">
        <v>784</v>
      </c>
      <c r="C37" s="32" t="s">
        <v>783</v>
      </c>
      <c r="D37" s="51" t="s">
        <v>818</v>
      </c>
      <c r="E37" s="12" t="str">
        <f>IF(Questionnaire!N48&lt;&gt;"",Questionnaire!N48,"")</f>
        <v/>
      </c>
    </row>
    <row r="38" spans="1:5" x14ac:dyDescent="0.2">
      <c r="A38" s="1">
        <f t="shared" si="0"/>
        <v>33</v>
      </c>
      <c r="B38" t="s">
        <v>784</v>
      </c>
      <c r="C38" t="s">
        <v>783</v>
      </c>
      <c r="D38" t="s">
        <v>819</v>
      </c>
      <c r="E38" s="12" t="str">
        <f>IF(Questionnaire!N49&lt;&gt;"",Questionnaire!N49,"")</f>
        <v/>
      </c>
    </row>
    <row r="39" spans="1:5" x14ac:dyDescent="0.2">
      <c r="A39" s="1">
        <f t="shared" si="0"/>
        <v>34</v>
      </c>
      <c r="B39" t="s">
        <v>784</v>
      </c>
      <c r="C39" t="s">
        <v>783</v>
      </c>
      <c r="D39" t="s">
        <v>820</v>
      </c>
      <c r="E39" s="12" t="str">
        <f>IF(Questionnaire!N50&lt;&gt;"",Questionnaire!N50,"")</f>
        <v/>
      </c>
    </row>
    <row r="40" spans="1:5" x14ac:dyDescent="0.2">
      <c r="A40" s="1">
        <f t="shared" si="0"/>
        <v>35</v>
      </c>
      <c r="B40" t="s">
        <v>784</v>
      </c>
      <c r="C40" t="s">
        <v>783</v>
      </c>
      <c r="D40" t="s">
        <v>821</v>
      </c>
      <c r="E40" s="12" t="str">
        <f>IF(Questionnaire!N51&lt;&gt;"",Questionnaire!N51,"")</f>
        <v/>
      </c>
    </row>
    <row r="41" spans="1:5" x14ac:dyDescent="0.2">
      <c r="A41" s="1">
        <f t="shared" si="0"/>
        <v>36</v>
      </c>
      <c r="B41" t="s">
        <v>784</v>
      </c>
      <c r="C41" t="s">
        <v>783</v>
      </c>
      <c r="D41" t="s">
        <v>822</v>
      </c>
      <c r="E41" s="12" t="str">
        <f>IF(Questionnaire!N52&lt;&gt;"",Questionnaire!N52,"")</f>
        <v/>
      </c>
    </row>
    <row r="42" spans="1:5" x14ac:dyDescent="0.2">
      <c r="A42" s="1">
        <f t="shared" si="0"/>
        <v>37</v>
      </c>
      <c r="B42" t="s">
        <v>784</v>
      </c>
      <c r="C42" t="s">
        <v>783</v>
      </c>
      <c r="D42" t="s">
        <v>823</v>
      </c>
      <c r="E42" s="12" t="str">
        <f>IF(Questionnaire!N54&lt;&gt;"",Questionnaire!N54,"")</f>
        <v/>
      </c>
    </row>
    <row r="43" spans="1:5" x14ac:dyDescent="0.2">
      <c r="A43" s="1">
        <f t="shared" si="0"/>
        <v>38</v>
      </c>
      <c r="B43" t="s">
        <v>784</v>
      </c>
      <c r="C43" t="s">
        <v>783</v>
      </c>
      <c r="D43" t="s">
        <v>889</v>
      </c>
      <c r="E43" s="12" t="str">
        <f>IF(Questionnaire!D55&lt;&gt;"",Questionnaire!D55,"")</f>
        <v/>
      </c>
    </row>
    <row r="44" spans="1:5" x14ac:dyDescent="0.2">
      <c r="A44" s="1">
        <f t="shared" si="0"/>
        <v>39</v>
      </c>
      <c r="B44" t="s">
        <v>784</v>
      </c>
      <c r="C44" t="s">
        <v>783</v>
      </c>
      <c r="D44" t="s">
        <v>890</v>
      </c>
      <c r="E44" s="12" t="str">
        <f>IF(Questionnaire!D56&lt;&gt;"",Questionnaire!D56,"")</f>
        <v/>
      </c>
    </row>
    <row r="45" spans="1:5" x14ac:dyDescent="0.2">
      <c r="A45" s="1">
        <f t="shared" si="0"/>
        <v>40</v>
      </c>
      <c r="B45" t="s">
        <v>784</v>
      </c>
      <c r="C45" t="s">
        <v>783</v>
      </c>
      <c r="D45" t="s">
        <v>891</v>
      </c>
      <c r="E45" s="12" t="str">
        <f>IF(Questionnaire!D57&lt;&gt;"",Questionnaire!D57,"")</f>
        <v/>
      </c>
    </row>
    <row r="46" spans="1:5" x14ac:dyDescent="0.2">
      <c r="A46" s="11">
        <f t="shared" si="0"/>
        <v>41</v>
      </c>
      <c r="B46" s="32" t="s">
        <v>784</v>
      </c>
      <c r="C46" s="32" t="s">
        <v>785</v>
      </c>
      <c r="D46" s="51" t="s">
        <v>799</v>
      </c>
      <c r="E46" s="12" t="str">
        <f>IF(Questionnaire!E61&lt;&gt;"",Questionnaire!E61,"")</f>
        <v/>
      </c>
    </row>
    <row r="47" spans="1:5" x14ac:dyDescent="0.2">
      <c r="A47" s="1">
        <f t="shared" si="0"/>
        <v>42</v>
      </c>
      <c r="B47" t="s">
        <v>784</v>
      </c>
      <c r="C47" t="s">
        <v>785</v>
      </c>
      <c r="D47" t="s">
        <v>764</v>
      </c>
      <c r="E47" s="12" t="str">
        <f>IF(Questionnaire!D64&gt;"",Questionnaire!D64,"")</f>
        <v/>
      </c>
    </row>
    <row r="48" spans="1:5" x14ac:dyDescent="0.2">
      <c r="A48" s="11">
        <f t="shared" si="0"/>
        <v>43</v>
      </c>
      <c r="B48" s="32" t="s">
        <v>784</v>
      </c>
      <c r="C48" s="32" t="s">
        <v>787</v>
      </c>
      <c r="D48" s="51" t="s">
        <v>792</v>
      </c>
      <c r="E48" s="12" t="str">
        <f>IF(Questionnaire!E71="Yes","X","")</f>
        <v/>
      </c>
    </row>
    <row r="49" spans="1:5" x14ac:dyDescent="0.2">
      <c r="A49" s="1">
        <f t="shared" si="0"/>
        <v>44</v>
      </c>
      <c r="B49" t="s">
        <v>784</v>
      </c>
      <c r="C49" t="s">
        <v>787</v>
      </c>
      <c r="D49" t="s">
        <v>901</v>
      </c>
      <c r="E49" s="12" t="str">
        <f>IF(AND(Questionnaire!D74&lt;&gt;"",Questionnaire!E71="Yes"),Questionnaire!D74,"")</f>
        <v/>
      </c>
    </row>
    <row r="50" spans="1:5" x14ac:dyDescent="0.2">
      <c r="A50" s="1">
        <f t="shared" si="0"/>
        <v>45</v>
      </c>
      <c r="B50" t="s">
        <v>784</v>
      </c>
      <c r="C50" t="s">
        <v>787</v>
      </c>
      <c r="D50" t="s">
        <v>793</v>
      </c>
      <c r="E50" s="12" t="str">
        <f>IF(Questionnaire!E71="No","X","")</f>
        <v/>
      </c>
    </row>
    <row r="51" spans="1:5" x14ac:dyDescent="0.2">
      <c r="A51" s="1">
        <f t="shared" si="0"/>
        <v>46</v>
      </c>
      <c r="B51" t="s">
        <v>784</v>
      </c>
      <c r="C51" t="s">
        <v>787</v>
      </c>
      <c r="D51" t="s">
        <v>903</v>
      </c>
      <c r="E51" s="12" t="str">
        <f>IF(AND(Questionnaire!D74&lt;&gt;"",Questionnaire!E71="No"),Questionnaire!D74,"")</f>
        <v/>
      </c>
    </row>
    <row r="52" spans="1:5" x14ac:dyDescent="0.2">
      <c r="A52" s="11">
        <f t="shared" si="0"/>
        <v>47</v>
      </c>
      <c r="B52" s="32" t="s">
        <v>784</v>
      </c>
      <c r="C52" s="32" t="s">
        <v>791</v>
      </c>
      <c r="D52" s="51" t="s">
        <v>799</v>
      </c>
      <c r="E52" s="12" t="str">
        <f>IF(Questionnaire!E82&lt;&gt;"",Questionnaire!E82,"")</f>
        <v/>
      </c>
    </row>
    <row r="53" spans="1:5" x14ac:dyDescent="0.2">
      <c r="A53" s="1">
        <f t="shared" si="0"/>
        <v>48</v>
      </c>
      <c r="B53" t="s">
        <v>784</v>
      </c>
      <c r="C53" t="s">
        <v>791</v>
      </c>
      <c r="D53" t="s">
        <v>764</v>
      </c>
      <c r="E53" s="12" t="str">
        <f>IF(Questionnaire!D85&lt;&gt;"",Questionnaire!D85,"")</f>
        <v/>
      </c>
    </row>
    <row r="54" spans="1:5" x14ac:dyDescent="0.2">
      <c r="A54" s="1">
        <f t="shared" si="0"/>
        <v>49</v>
      </c>
      <c r="B54" t="s">
        <v>784</v>
      </c>
      <c r="C54" t="s">
        <v>797</v>
      </c>
      <c r="D54" t="s">
        <v>799</v>
      </c>
      <c r="E54" s="12" t="str">
        <f>IF(Questionnaire!E91&lt;&gt;"",Questionnaire!E91,"")</f>
        <v/>
      </c>
    </row>
    <row r="55" spans="1:5" x14ac:dyDescent="0.2">
      <c r="A55" s="1">
        <f t="shared" si="0"/>
        <v>50</v>
      </c>
      <c r="B55" t="s">
        <v>784</v>
      </c>
      <c r="C55" t="s">
        <v>797</v>
      </c>
      <c r="D55" t="s">
        <v>795</v>
      </c>
      <c r="E55" s="12" t="str">
        <f>IF(Questionnaire!D94&lt;&gt;"",Questionnaire!D94,"")</f>
        <v/>
      </c>
    </row>
    <row r="56" spans="1:5" x14ac:dyDescent="0.2">
      <c r="A56" s="11">
        <f t="shared" si="0"/>
        <v>51</v>
      </c>
      <c r="B56" s="32" t="s">
        <v>801</v>
      </c>
      <c r="C56" s="32" t="s">
        <v>783</v>
      </c>
      <c r="D56" s="51" t="s">
        <v>799</v>
      </c>
      <c r="E56" s="12" t="str">
        <f>IF(Questionnaire!E102&lt;&gt;"",Questionnaire!E102,"")</f>
        <v/>
      </c>
    </row>
    <row r="57" spans="1:5" x14ac:dyDescent="0.2">
      <c r="A57" s="1">
        <f t="shared" si="0"/>
        <v>52</v>
      </c>
      <c r="B57" t="s">
        <v>801</v>
      </c>
      <c r="C57" t="s">
        <v>785</v>
      </c>
      <c r="D57" t="s">
        <v>799</v>
      </c>
      <c r="E57" s="12" t="str">
        <f>IF(Questionnaire!E106&lt;&gt;"",Questionnaire!E106,"")</f>
        <v/>
      </c>
    </row>
    <row r="58" spans="1:5" x14ac:dyDescent="0.2">
      <c r="A58" s="11">
        <f t="shared" si="0"/>
        <v>53</v>
      </c>
      <c r="B58" s="32" t="s">
        <v>801</v>
      </c>
      <c r="C58" s="32" t="s">
        <v>785</v>
      </c>
      <c r="D58" s="51" t="s">
        <v>802</v>
      </c>
      <c r="E58" s="12" t="str">
        <f>IF(Questionnaire!N109&lt;&gt;"",Questionnaire!N109,"")</f>
        <v/>
      </c>
    </row>
    <row r="59" spans="1:5" x14ac:dyDescent="0.2">
      <c r="A59" s="1">
        <f t="shared" si="0"/>
        <v>54</v>
      </c>
      <c r="B59" t="s">
        <v>801</v>
      </c>
      <c r="C59" t="s">
        <v>785</v>
      </c>
      <c r="D59" t="s">
        <v>803</v>
      </c>
      <c r="E59" s="12" t="str">
        <f>IF(Questionnaire!N110&lt;&gt;"",Questionnaire!N110,"")</f>
        <v/>
      </c>
    </row>
    <row r="60" spans="1:5" x14ac:dyDescent="0.2">
      <c r="A60" s="1">
        <f t="shared" si="0"/>
        <v>55</v>
      </c>
      <c r="B60" t="s">
        <v>801</v>
      </c>
      <c r="C60" t="s">
        <v>785</v>
      </c>
      <c r="D60" t="s">
        <v>804</v>
      </c>
      <c r="E60" s="12" t="str">
        <f>IF(Questionnaire!N111&lt;&gt;"",Questionnaire!N111,"")</f>
        <v/>
      </c>
    </row>
    <row r="61" spans="1:5" x14ac:dyDescent="0.2">
      <c r="A61" s="1">
        <f t="shared" si="0"/>
        <v>56</v>
      </c>
      <c r="B61" t="s">
        <v>801</v>
      </c>
      <c r="C61" t="s">
        <v>785</v>
      </c>
      <c r="D61" t="s">
        <v>805</v>
      </c>
      <c r="E61" s="12" t="str">
        <f>IF(Questionnaire!N112&lt;&gt;"",Questionnaire!N112,"")</f>
        <v/>
      </c>
    </row>
    <row r="62" spans="1:5" x14ac:dyDescent="0.2">
      <c r="A62" s="1">
        <f t="shared" si="0"/>
        <v>57</v>
      </c>
      <c r="B62" t="s">
        <v>801</v>
      </c>
      <c r="C62" t="s">
        <v>785</v>
      </c>
      <c r="D62" t="s">
        <v>806</v>
      </c>
      <c r="E62" s="12" t="str">
        <f>IF(Questionnaire!N113&lt;&gt;"",Questionnaire!N113,"")</f>
        <v/>
      </c>
    </row>
    <row r="63" spans="1:5" x14ac:dyDescent="0.2">
      <c r="A63" s="1">
        <f t="shared" si="0"/>
        <v>58</v>
      </c>
      <c r="B63" t="s">
        <v>801</v>
      </c>
      <c r="C63" t="s">
        <v>785</v>
      </c>
      <c r="D63" t="s">
        <v>807</v>
      </c>
      <c r="E63" s="12" t="str">
        <f>IF(Questionnaire!N114&lt;&gt;"",Questionnaire!N114,"")</f>
        <v/>
      </c>
    </row>
    <row r="64" spans="1:5" x14ac:dyDescent="0.2">
      <c r="A64" s="1">
        <f t="shared" si="0"/>
        <v>59</v>
      </c>
      <c r="B64" t="s">
        <v>801</v>
      </c>
      <c r="C64" t="s">
        <v>785</v>
      </c>
      <c r="D64" t="s">
        <v>808</v>
      </c>
      <c r="E64" s="12" t="str">
        <f>IF(Questionnaire!N115&lt;&gt;"",Questionnaire!N115,"")</f>
        <v/>
      </c>
    </row>
    <row r="65" spans="1:5" x14ac:dyDescent="0.2">
      <c r="A65" s="1">
        <f t="shared" si="0"/>
        <v>60</v>
      </c>
      <c r="B65" t="s">
        <v>801</v>
      </c>
      <c r="C65" t="s">
        <v>785</v>
      </c>
      <c r="D65" t="s">
        <v>809</v>
      </c>
      <c r="E65" s="12" t="str">
        <f>IF(Questionnaire!N116&lt;&gt;"",Questionnaire!N116,"")</f>
        <v/>
      </c>
    </row>
    <row r="66" spans="1:5" x14ac:dyDescent="0.2">
      <c r="A66" s="1">
        <f t="shared" si="0"/>
        <v>61</v>
      </c>
      <c r="B66" t="s">
        <v>801</v>
      </c>
      <c r="C66" t="s">
        <v>785</v>
      </c>
      <c r="D66" t="s">
        <v>810</v>
      </c>
      <c r="E66" s="12" t="str">
        <f>IF(Questionnaire!N117&lt;&gt;"",Questionnaire!N117,"")</f>
        <v/>
      </c>
    </row>
    <row r="67" spans="1:5" x14ac:dyDescent="0.2">
      <c r="A67" s="1">
        <f t="shared" si="0"/>
        <v>62</v>
      </c>
      <c r="B67" t="s">
        <v>801</v>
      </c>
      <c r="C67" t="s">
        <v>785</v>
      </c>
      <c r="D67" t="s">
        <v>811</v>
      </c>
      <c r="E67" s="12" t="str">
        <f>IF(Questionnaire!N118&lt;&gt;"",Questionnaire!N118,"")</f>
        <v/>
      </c>
    </row>
    <row r="68" spans="1:5" x14ac:dyDescent="0.2">
      <c r="A68" s="1">
        <f t="shared" si="0"/>
        <v>63</v>
      </c>
      <c r="B68" t="s">
        <v>801</v>
      </c>
      <c r="C68" t="s">
        <v>785</v>
      </c>
      <c r="D68" t="s">
        <v>892</v>
      </c>
      <c r="E68" s="12" t="str">
        <f>IF(Questionnaire!N120&lt;&gt;"",Questionnaire!N120,"")</f>
        <v/>
      </c>
    </row>
    <row r="69" spans="1:5" x14ac:dyDescent="0.2">
      <c r="A69" s="1">
        <f t="shared" si="0"/>
        <v>64</v>
      </c>
      <c r="B69" t="s">
        <v>801</v>
      </c>
      <c r="C69" t="s">
        <v>785</v>
      </c>
      <c r="D69" t="s">
        <v>889</v>
      </c>
      <c r="E69" s="12" t="str">
        <f>IF(Questionnaire!D121&lt;&gt;"",Questionnaire!D121,"")</f>
        <v/>
      </c>
    </row>
    <row r="70" spans="1:5" x14ac:dyDescent="0.2">
      <c r="A70" s="1">
        <f t="shared" si="0"/>
        <v>65</v>
      </c>
      <c r="B70" t="s">
        <v>801</v>
      </c>
      <c r="C70" t="s">
        <v>785</v>
      </c>
      <c r="D70" t="s">
        <v>890</v>
      </c>
      <c r="E70" s="12" t="str">
        <f>IF(Questionnaire!D122&lt;&gt;"",Questionnaire!D122,"")</f>
        <v/>
      </c>
    </row>
    <row r="71" spans="1:5" x14ac:dyDescent="0.2">
      <c r="A71" s="1">
        <f t="shared" si="0"/>
        <v>66</v>
      </c>
      <c r="B71" t="s">
        <v>801</v>
      </c>
      <c r="C71" t="s">
        <v>785</v>
      </c>
      <c r="D71" t="s">
        <v>891</v>
      </c>
      <c r="E71" s="12" t="str">
        <f>IF(Questionnaire!D123&lt;&gt;"",Questionnaire!D123,"")</f>
        <v/>
      </c>
    </row>
    <row r="72" spans="1:5" x14ac:dyDescent="0.2">
      <c r="A72" s="11">
        <f t="shared" ref="A72:A137" si="1">A71+1</f>
        <v>67</v>
      </c>
      <c r="B72" s="32" t="s">
        <v>801</v>
      </c>
      <c r="C72" s="32" t="s">
        <v>787</v>
      </c>
      <c r="D72" s="51" t="s">
        <v>799</v>
      </c>
      <c r="E72" s="12" t="str">
        <f>IF(Questionnaire!E128&lt;&gt;"",Questionnaire!E128,"")</f>
        <v/>
      </c>
    </row>
    <row r="73" spans="1:5" x14ac:dyDescent="0.2">
      <c r="A73" s="11">
        <f t="shared" si="1"/>
        <v>68</v>
      </c>
      <c r="B73" s="32" t="s">
        <v>801</v>
      </c>
      <c r="C73" s="32" t="s">
        <v>791</v>
      </c>
      <c r="D73" s="51" t="s">
        <v>799</v>
      </c>
      <c r="E73" s="12" t="str">
        <f>IF(Questionnaire!E132&lt;&gt;"",Questionnaire!E132,"")</f>
        <v/>
      </c>
    </row>
    <row r="74" spans="1:5" x14ac:dyDescent="0.2">
      <c r="A74" s="1">
        <f t="shared" si="1"/>
        <v>69</v>
      </c>
      <c r="B74" t="s">
        <v>801</v>
      </c>
      <c r="C74" t="s">
        <v>791</v>
      </c>
      <c r="D74" t="s">
        <v>764</v>
      </c>
      <c r="E74" s="12" t="str">
        <f>IF(Questionnaire!D135&lt;&gt;"",Questionnaire!D135,"")</f>
        <v/>
      </c>
    </row>
    <row r="75" spans="1:5" x14ac:dyDescent="0.2">
      <c r="A75" s="11">
        <f t="shared" si="1"/>
        <v>70</v>
      </c>
      <c r="B75" s="32" t="s">
        <v>801</v>
      </c>
      <c r="C75" s="32" t="s">
        <v>796</v>
      </c>
      <c r="D75" s="51" t="s">
        <v>799</v>
      </c>
      <c r="E75" s="12" t="str">
        <f>IF(Questionnaire!E141&lt;&gt;"",Questionnaire!E141,"")</f>
        <v/>
      </c>
    </row>
    <row r="76" spans="1:5" x14ac:dyDescent="0.2">
      <c r="A76" s="1">
        <f t="shared" si="1"/>
        <v>71</v>
      </c>
      <c r="B76" t="s">
        <v>801</v>
      </c>
      <c r="C76" t="s">
        <v>796</v>
      </c>
      <c r="D76" t="s">
        <v>764</v>
      </c>
      <c r="E76" s="12" t="str">
        <f>IF(Questionnaire!D144&lt;&gt;"",Questionnaire!D144,"")</f>
        <v/>
      </c>
    </row>
    <row r="77" spans="1:5" x14ac:dyDescent="0.2">
      <c r="A77" s="11">
        <f t="shared" si="1"/>
        <v>72</v>
      </c>
      <c r="B77" s="32" t="s">
        <v>801</v>
      </c>
      <c r="C77" s="32" t="s">
        <v>827</v>
      </c>
      <c r="D77" s="51" t="s">
        <v>799</v>
      </c>
      <c r="E77" s="12" t="str">
        <f>IF(Questionnaire!E151&lt;&gt;"",Questionnaire!E151,"")</f>
        <v/>
      </c>
    </row>
    <row r="78" spans="1:5" x14ac:dyDescent="0.2">
      <c r="A78" s="1">
        <f t="shared" si="1"/>
        <v>73</v>
      </c>
      <c r="B78" t="s">
        <v>801</v>
      </c>
      <c r="C78" t="s">
        <v>827</v>
      </c>
      <c r="D78" t="s">
        <v>764</v>
      </c>
      <c r="E78" s="12" t="str">
        <f>IF(Questionnaire!D154&lt;&gt;"",Questionnaire!D154,"")</f>
        <v/>
      </c>
    </row>
    <row r="79" spans="1:5" x14ac:dyDescent="0.2">
      <c r="A79" s="11">
        <f t="shared" si="1"/>
        <v>74</v>
      </c>
      <c r="B79" s="32" t="s">
        <v>801</v>
      </c>
      <c r="C79" s="32" t="s">
        <v>828</v>
      </c>
      <c r="D79" s="51" t="s">
        <v>893</v>
      </c>
      <c r="E79" s="12" t="str">
        <f>IF(Questionnaire!E163="Yes","X","")</f>
        <v/>
      </c>
    </row>
    <row r="80" spans="1:5" x14ac:dyDescent="0.2">
      <c r="A80" s="1">
        <f t="shared" si="1"/>
        <v>75</v>
      </c>
      <c r="B80" t="s">
        <v>801</v>
      </c>
      <c r="C80" t="s">
        <v>828</v>
      </c>
      <c r="D80" t="s">
        <v>901</v>
      </c>
      <c r="E80" s="12" t="str">
        <f>IF(AND(Questionnaire!D166&lt;&gt;"",Questionnaire!E163="Yes"),Questionnaire!D166,"")</f>
        <v/>
      </c>
    </row>
    <row r="81" spans="1:5" x14ac:dyDescent="0.2">
      <c r="A81" s="1">
        <f t="shared" si="1"/>
        <v>76</v>
      </c>
      <c r="B81" t="s">
        <v>801</v>
      </c>
      <c r="C81" t="s">
        <v>828</v>
      </c>
      <c r="D81" t="s">
        <v>763</v>
      </c>
      <c r="E81" s="12" t="str">
        <f>IF(Questionnaire!E163="No","X","")</f>
        <v/>
      </c>
    </row>
    <row r="82" spans="1:5" x14ac:dyDescent="0.2">
      <c r="A82" s="1">
        <f t="shared" si="1"/>
        <v>77</v>
      </c>
      <c r="B82" t="s">
        <v>801</v>
      </c>
      <c r="C82" t="s">
        <v>828</v>
      </c>
      <c r="D82" t="s">
        <v>903</v>
      </c>
      <c r="E82" s="12" t="str">
        <f>IF(AND(Questionnaire!D166&lt;&gt;"",Questionnaire!E163="No"),Questionnaire!D166,"")</f>
        <v/>
      </c>
    </row>
    <row r="83" spans="1:5" x14ac:dyDescent="0.2">
      <c r="A83" s="1">
        <f t="shared" si="1"/>
        <v>78</v>
      </c>
      <c r="B83" t="s">
        <v>801</v>
      </c>
      <c r="C83" t="s">
        <v>828</v>
      </c>
      <c r="D83" t="s">
        <v>894</v>
      </c>
      <c r="E83" s="12" t="str">
        <f>IF(Questionnaire!E172="Yes","X","")</f>
        <v/>
      </c>
    </row>
    <row r="84" spans="1:5" x14ac:dyDescent="0.2">
      <c r="A84" s="1">
        <f t="shared" si="1"/>
        <v>79</v>
      </c>
      <c r="B84" t="s">
        <v>801</v>
      </c>
      <c r="C84" t="s">
        <v>828</v>
      </c>
      <c r="D84" t="s">
        <v>901</v>
      </c>
      <c r="E84" s="12" t="str">
        <f>IF(AND(Questionnaire!D175&lt;&gt;"",Questionnaire!E172="Yes"),Questionnaire!D175,"")</f>
        <v/>
      </c>
    </row>
    <row r="85" spans="1:5" x14ac:dyDescent="0.2">
      <c r="A85" s="1">
        <f t="shared" si="1"/>
        <v>80</v>
      </c>
      <c r="B85" t="s">
        <v>801</v>
      </c>
      <c r="C85" t="s">
        <v>828</v>
      </c>
      <c r="D85" t="s">
        <v>763</v>
      </c>
      <c r="E85" s="12" t="str">
        <f>IF(Questionnaire!E172="No","X","")</f>
        <v/>
      </c>
    </row>
    <row r="86" spans="1:5" x14ac:dyDescent="0.2">
      <c r="A86" s="1">
        <f t="shared" si="1"/>
        <v>81</v>
      </c>
      <c r="B86" t="s">
        <v>801</v>
      </c>
      <c r="C86" t="s">
        <v>828</v>
      </c>
      <c r="D86" t="s">
        <v>903</v>
      </c>
      <c r="E86" s="12" t="str">
        <f>IF(AND(Questionnaire!D175&lt;&gt;"",Questionnaire!E172="No"),Questionnaire!D175,"")</f>
        <v/>
      </c>
    </row>
    <row r="87" spans="1:5" x14ac:dyDescent="0.2">
      <c r="A87" s="11">
        <f t="shared" si="1"/>
        <v>82</v>
      </c>
      <c r="B87" s="32" t="s">
        <v>801</v>
      </c>
      <c r="C87" s="32" t="s">
        <v>854</v>
      </c>
      <c r="D87" s="51" t="s">
        <v>799</v>
      </c>
      <c r="E87" s="12" t="str">
        <f>IF(Questionnaire!E181&lt;&gt;"",Questionnaire!E181,"")</f>
        <v/>
      </c>
    </row>
    <row r="88" spans="1:5" x14ac:dyDescent="0.2">
      <c r="A88" s="1">
        <f t="shared" si="1"/>
        <v>83</v>
      </c>
      <c r="B88" t="s">
        <v>801</v>
      </c>
      <c r="C88" t="s">
        <v>854</v>
      </c>
      <c r="D88" t="s">
        <v>896</v>
      </c>
      <c r="E88" s="12" t="str">
        <f>IF(Questionnaire!D184&lt;&gt;"",Questionnaire!D184,"")</f>
        <v/>
      </c>
    </row>
    <row r="89" spans="1:5" x14ac:dyDescent="0.2">
      <c r="A89" s="11">
        <f t="shared" si="1"/>
        <v>84</v>
      </c>
      <c r="B89" s="32" t="s">
        <v>832</v>
      </c>
      <c r="C89" s="32" t="s">
        <v>783</v>
      </c>
      <c r="D89" s="51" t="s">
        <v>792</v>
      </c>
      <c r="E89" s="12" t="str">
        <f>IF(Questionnaire!E193="Yes","X","")</f>
        <v/>
      </c>
    </row>
    <row r="90" spans="1:5" x14ac:dyDescent="0.2">
      <c r="A90" s="1">
        <f t="shared" si="1"/>
        <v>85</v>
      </c>
      <c r="B90" t="s">
        <v>832</v>
      </c>
      <c r="C90" t="s">
        <v>783</v>
      </c>
      <c r="D90" t="s">
        <v>901</v>
      </c>
      <c r="E90" s="12" t="str">
        <f>IF(AND(Questionnaire!D196&lt;&gt;"",Questionnaire!E193="Yes"),Questionnaire!D196,"")</f>
        <v/>
      </c>
    </row>
    <row r="91" spans="1:5" x14ac:dyDescent="0.2">
      <c r="A91" s="1">
        <f t="shared" si="1"/>
        <v>86</v>
      </c>
      <c r="B91" t="s">
        <v>832</v>
      </c>
      <c r="C91" t="s">
        <v>783</v>
      </c>
      <c r="D91" t="s">
        <v>793</v>
      </c>
      <c r="E91" s="12" t="str">
        <f>IF(Questionnaire!E193="No","X","")</f>
        <v/>
      </c>
    </row>
    <row r="92" spans="1:5" x14ac:dyDescent="0.2">
      <c r="A92" s="1">
        <f t="shared" si="1"/>
        <v>87</v>
      </c>
      <c r="B92" t="s">
        <v>832</v>
      </c>
      <c r="C92" t="s">
        <v>783</v>
      </c>
      <c r="D92" t="s">
        <v>902</v>
      </c>
      <c r="E92" s="12" t="str">
        <f>IF(AND(Questionnaire!D196&lt;&gt;"",Questionnaire!E193="No"),Questionnaire!D196,"")</f>
        <v/>
      </c>
    </row>
    <row r="93" spans="1:5" x14ac:dyDescent="0.2">
      <c r="A93" s="11">
        <f t="shared" si="1"/>
        <v>88</v>
      </c>
      <c r="B93" s="32" t="s">
        <v>835</v>
      </c>
      <c r="C93" s="32" t="s">
        <v>783</v>
      </c>
      <c r="D93" s="51" t="s">
        <v>792</v>
      </c>
      <c r="E93" s="12" t="str">
        <f>IF(Questionnaire!E205="Yes","X","")</f>
        <v/>
      </c>
    </row>
    <row r="94" spans="1:5" x14ac:dyDescent="0.2">
      <c r="A94" s="1">
        <f t="shared" si="1"/>
        <v>89</v>
      </c>
      <c r="B94" t="s">
        <v>835</v>
      </c>
      <c r="C94" t="s">
        <v>783</v>
      </c>
      <c r="D94" t="s">
        <v>764</v>
      </c>
      <c r="E94" s="12" t="str">
        <f>IF(AND(Questionnaire!D208&lt;&gt;"",Questionnaire!E205="Yes"),Questionnaire!D208,"")</f>
        <v/>
      </c>
    </row>
    <row r="95" spans="1:5" x14ac:dyDescent="0.2">
      <c r="A95" s="1">
        <f t="shared" si="1"/>
        <v>90</v>
      </c>
      <c r="B95" t="s">
        <v>835</v>
      </c>
      <c r="C95" t="s">
        <v>783</v>
      </c>
      <c r="D95" t="s">
        <v>793</v>
      </c>
      <c r="E95" s="12" t="str">
        <f>IF(Questionnaire!E205="No","X","")</f>
        <v/>
      </c>
    </row>
    <row r="96" spans="1:5" x14ac:dyDescent="0.2">
      <c r="A96" s="1">
        <f t="shared" si="1"/>
        <v>91</v>
      </c>
      <c r="B96" t="s">
        <v>835</v>
      </c>
      <c r="C96" t="s">
        <v>783</v>
      </c>
      <c r="D96" t="s">
        <v>902</v>
      </c>
      <c r="E96" s="12" t="str">
        <f>IF(AND(Questionnaire!D208&lt;&gt;"",Questionnaire!E205="No"),Questionnaire!D208,"")</f>
        <v/>
      </c>
    </row>
    <row r="97" spans="1:5" x14ac:dyDescent="0.2">
      <c r="A97" s="11">
        <f t="shared" si="1"/>
        <v>92</v>
      </c>
      <c r="B97" s="32" t="s">
        <v>837</v>
      </c>
      <c r="C97" s="32" t="s">
        <v>783</v>
      </c>
      <c r="D97" s="51" t="s">
        <v>799</v>
      </c>
      <c r="E97" s="12" t="str">
        <f>IF(Questionnaire!E218&lt;&gt;"",Questionnaire!E218,"")</f>
        <v/>
      </c>
    </row>
    <row r="98" spans="1:5" x14ac:dyDescent="0.2">
      <c r="A98" s="1">
        <f t="shared" si="1"/>
        <v>93</v>
      </c>
      <c r="B98" t="s">
        <v>837</v>
      </c>
      <c r="C98" t="s">
        <v>783</v>
      </c>
      <c r="D98" t="s">
        <v>764</v>
      </c>
      <c r="E98" s="12" t="str">
        <f>IF(Questionnaire!D221&lt;&gt;"",Questionnaire!D221,"")</f>
        <v/>
      </c>
    </row>
    <row r="99" spans="1:5" x14ac:dyDescent="0.2">
      <c r="A99" s="11">
        <f t="shared" si="1"/>
        <v>94</v>
      </c>
      <c r="B99" s="32" t="s">
        <v>837</v>
      </c>
      <c r="C99" s="32" t="s">
        <v>785</v>
      </c>
      <c r="D99" s="51" t="s">
        <v>799</v>
      </c>
      <c r="E99" s="12" t="str">
        <f>IF(Questionnaire!E229&lt;&gt;"",Questionnaire!E229,"")</f>
        <v/>
      </c>
    </row>
    <row r="100" spans="1:5" x14ac:dyDescent="0.2">
      <c r="A100" s="7">
        <f t="shared" si="1"/>
        <v>95</v>
      </c>
      <c r="B100" s="10" t="s">
        <v>837</v>
      </c>
      <c r="C100" s="10" t="s">
        <v>785</v>
      </c>
      <c r="D100" s="10" t="s">
        <v>895</v>
      </c>
      <c r="E100" s="12" t="str">
        <f>IF(AND(Questionnaire!D232&lt;&gt;"",Questionnaire!E229="No"),Questionnaire!D232,"")</f>
        <v/>
      </c>
    </row>
    <row r="101" spans="1:5" x14ac:dyDescent="0.2">
      <c r="A101" s="1">
        <f t="shared" si="1"/>
        <v>96</v>
      </c>
      <c r="B101" t="s">
        <v>837</v>
      </c>
      <c r="C101" t="s">
        <v>785</v>
      </c>
      <c r="D101" t="s">
        <v>888</v>
      </c>
      <c r="E101" s="12" t="str">
        <f>IF(AND(Questionnaire!D232&lt;&gt;"",Questionnaire!E229="Other criteria to be considered"),Questionnaire!D232,"")</f>
        <v/>
      </c>
    </row>
    <row r="102" spans="1:5" x14ac:dyDescent="0.2">
      <c r="A102" s="11">
        <f t="shared" si="1"/>
        <v>97</v>
      </c>
      <c r="B102" s="32" t="s">
        <v>837</v>
      </c>
      <c r="C102" s="32" t="s">
        <v>787</v>
      </c>
      <c r="D102" s="51" t="s">
        <v>799</v>
      </c>
      <c r="E102" s="12" t="str">
        <f>IF(Questionnaire!E238&lt;&gt;"",Questionnaire!E238,"")</f>
        <v/>
      </c>
    </row>
    <row r="103" spans="1:5" x14ac:dyDescent="0.2">
      <c r="A103" s="1">
        <f t="shared" si="1"/>
        <v>98</v>
      </c>
      <c r="B103" t="s">
        <v>837</v>
      </c>
      <c r="C103" t="s">
        <v>787</v>
      </c>
      <c r="D103" t="s">
        <v>764</v>
      </c>
      <c r="E103" s="12" t="str">
        <f>IF(Questionnaire!D241&lt;&gt;"",Questionnaire!D241,"")</f>
        <v/>
      </c>
    </row>
    <row r="104" spans="1:5" x14ac:dyDescent="0.2">
      <c r="A104" s="11">
        <f t="shared" si="1"/>
        <v>99</v>
      </c>
      <c r="B104" s="32" t="s">
        <v>837</v>
      </c>
      <c r="C104" s="32" t="s">
        <v>791</v>
      </c>
      <c r="D104" s="51" t="s">
        <v>799</v>
      </c>
      <c r="E104" s="12" t="str">
        <f>IF(Questionnaire!E249&lt;&gt;"",Questionnaire!E249,"")</f>
        <v/>
      </c>
    </row>
    <row r="105" spans="1:5" x14ac:dyDescent="0.2">
      <c r="A105" s="7">
        <f t="shared" si="1"/>
        <v>100</v>
      </c>
      <c r="B105" s="10" t="s">
        <v>837</v>
      </c>
      <c r="C105" s="10" t="s">
        <v>791</v>
      </c>
      <c r="D105" s="10" t="s">
        <v>895</v>
      </c>
      <c r="E105" s="12" t="str">
        <f>IF(AND(Questionnaire!D252&lt;&gt;"",Questionnaire!E249="No"),Questionnaire!D252,"")</f>
        <v/>
      </c>
    </row>
    <row r="106" spans="1:5" x14ac:dyDescent="0.2">
      <c r="A106" s="1">
        <f t="shared" si="1"/>
        <v>101</v>
      </c>
      <c r="B106" t="s">
        <v>837</v>
      </c>
      <c r="C106" t="s">
        <v>791</v>
      </c>
      <c r="D106" t="s">
        <v>888</v>
      </c>
      <c r="E106" s="12" t="str">
        <f>IF(AND(Questionnaire!D252&lt;&gt;"",Questionnaire!E249="Other criteria to be considered"),Questionnaire!D252,"")</f>
        <v/>
      </c>
    </row>
    <row r="107" spans="1:5" x14ac:dyDescent="0.2">
      <c r="A107" s="11">
        <f t="shared" si="1"/>
        <v>102</v>
      </c>
      <c r="B107" s="32" t="s">
        <v>837</v>
      </c>
      <c r="C107" s="32" t="s">
        <v>796</v>
      </c>
      <c r="D107" s="51" t="s">
        <v>799</v>
      </c>
      <c r="E107" s="12" t="str">
        <f>IF(Questionnaire!E259&lt;&gt;"",Questionnaire!E259,"")</f>
        <v/>
      </c>
    </row>
    <row r="108" spans="1:5" x14ac:dyDescent="0.2">
      <c r="A108" s="1">
        <f t="shared" si="1"/>
        <v>103</v>
      </c>
      <c r="B108" t="s">
        <v>837</v>
      </c>
      <c r="C108" t="s">
        <v>796</v>
      </c>
      <c r="D108" t="s">
        <v>764</v>
      </c>
      <c r="E108" s="12" t="str">
        <f>IF(Questionnaire!D262&lt;&gt;"",Questionnaire!D262,"")</f>
        <v/>
      </c>
    </row>
    <row r="109" spans="1:5" x14ac:dyDescent="0.2">
      <c r="A109" s="11">
        <f t="shared" si="1"/>
        <v>104</v>
      </c>
      <c r="B109" s="32" t="s">
        <v>837</v>
      </c>
      <c r="C109" s="32" t="s">
        <v>827</v>
      </c>
      <c r="D109" s="51" t="s">
        <v>851</v>
      </c>
      <c r="E109" s="12" t="str">
        <f>IF(Questionnaire!E273&lt;&gt;"",Questionnaire!E273,"")</f>
        <v/>
      </c>
    </row>
    <row r="110" spans="1:5" x14ac:dyDescent="0.2">
      <c r="A110" s="1">
        <f t="shared" si="1"/>
        <v>105</v>
      </c>
      <c r="B110" t="s">
        <v>837</v>
      </c>
      <c r="C110" t="s">
        <v>827</v>
      </c>
      <c r="D110" t="s">
        <v>764</v>
      </c>
      <c r="E110" s="12" t="str">
        <f>IF(Questionnaire!D276&lt;&gt;"",Questionnaire!D276,"")</f>
        <v/>
      </c>
    </row>
    <row r="111" spans="1:5" x14ac:dyDescent="0.2">
      <c r="A111" s="1">
        <f t="shared" si="1"/>
        <v>106</v>
      </c>
      <c r="B111" t="s">
        <v>837</v>
      </c>
      <c r="C111" t="s">
        <v>827</v>
      </c>
      <c r="D111" t="s">
        <v>852</v>
      </c>
      <c r="E111" s="12" t="str">
        <f>IF(Questionnaire!E283&lt;&gt;"",Questionnaire!E283,"")</f>
        <v/>
      </c>
    </row>
    <row r="112" spans="1:5" x14ac:dyDescent="0.2">
      <c r="A112" s="1">
        <f t="shared" si="1"/>
        <v>107</v>
      </c>
      <c r="B112" t="s">
        <v>837</v>
      </c>
      <c r="C112" t="s">
        <v>827</v>
      </c>
      <c r="D112" t="s">
        <v>764</v>
      </c>
      <c r="E112" s="12" t="str">
        <f>IF(Questionnaire!D286&lt;&gt;"",Questionnaire!D286,"")</f>
        <v/>
      </c>
    </row>
    <row r="113" spans="1:5" x14ac:dyDescent="0.2">
      <c r="A113" s="11">
        <f t="shared" si="1"/>
        <v>108</v>
      </c>
      <c r="B113" s="32" t="s">
        <v>837</v>
      </c>
      <c r="C113" s="32" t="s">
        <v>828</v>
      </c>
      <c r="D113" s="51" t="s">
        <v>799</v>
      </c>
      <c r="E113" s="12" t="str">
        <f>IF(Questionnaire!E292&lt;&gt;"",Questionnaire!E292,"")</f>
        <v/>
      </c>
    </row>
    <row r="114" spans="1:5" x14ac:dyDescent="0.2">
      <c r="A114" s="11">
        <f t="shared" si="1"/>
        <v>109</v>
      </c>
      <c r="B114" s="32" t="s">
        <v>837</v>
      </c>
      <c r="C114" s="32" t="s">
        <v>854</v>
      </c>
      <c r="D114" s="51" t="s">
        <v>855</v>
      </c>
      <c r="E114" s="12" t="str">
        <f>IF(Questionnaire!D296&lt;&gt;"",Questionnaire!D296,"")</f>
        <v/>
      </c>
    </row>
    <row r="115" spans="1:5" x14ac:dyDescent="0.2">
      <c r="A115" s="11">
        <f t="shared" si="1"/>
        <v>110</v>
      </c>
      <c r="B115" s="32" t="s">
        <v>837</v>
      </c>
      <c r="C115" s="32" t="s">
        <v>857</v>
      </c>
      <c r="D115" s="51" t="s">
        <v>792</v>
      </c>
      <c r="E115" s="12" t="str">
        <f>IF(Questionnaire!E303="No","X","")</f>
        <v/>
      </c>
    </row>
    <row r="116" spans="1:5" x14ac:dyDescent="0.2">
      <c r="A116" s="1">
        <f t="shared" si="1"/>
        <v>111</v>
      </c>
      <c r="B116" t="s">
        <v>837</v>
      </c>
      <c r="C116" t="s">
        <v>857</v>
      </c>
      <c r="D116" t="s">
        <v>900</v>
      </c>
      <c r="E116" s="12" t="str">
        <f>IF(AND(Questionnaire!D306&lt;&gt;"",Questionnaire!E303="No"),Questionnaire!D306,"")</f>
        <v/>
      </c>
    </row>
    <row r="117" spans="1:5" x14ac:dyDescent="0.2">
      <c r="A117" s="1">
        <f t="shared" si="1"/>
        <v>112</v>
      </c>
      <c r="B117" t="s">
        <v>837</v>
      </c>
      <c r="C117" t="s">
        <v>857</v>
      </c>
      <c r="D117" t="s">
        <v>793</v>
      </c>
      <c r="E117" s="12" t="str">
        <f>IF(Questionnaire!E303="Yes","X","")</f>
        <v/>
      </c>
    </row>
    <row r="118" spans="1:5" x14ac:dyDescent="0.2">
      <c r="A118" s="1">
        <f t="shared" si="1"/>
        <v>113</v>
      </c>
      <c r="B118" t="s">
        <v>837</v>
      </c>
      <c r="C118" t="s">
        <v>857</v>
      </c>
      <c r="D118" t="s">
        <v>899</v>
      </c>
      <c r="E118" s="12" t="str">
        <f>IF(AND(Questionnaire!D306&lt;&gt;"",Questionnaire!E303="Yes"),Questionnaire!D306,"")</f>
        <v/>
      </c>
    </row>
    <row r="119" spans="1:5" x14ac:dyDescent="0.2">
      <c r="A119" s="11">
        <f t="shared" si="1"/>
        <v>114</v>
      </c>
      <c r="B119" s="32" t="s">
        <v>837</v>
      </c>
      <c r="C119" s="32" t="s">
        <v>858</v>
      </c>
      <c r="D119" s="51" t="s">
        <v>799</v>
      </c>
      <c r="E119" s="12" t="str">
        <f>IF(Questionnaire!E314&lt;&gt;"",Questionnaire!E314,"")</f>
        <v/>
      </c>
    </row>
    <row r="120" spans="1:5" x14ac:dyDescent="0.2">
      <c r="A120" s="1">
        <f t="shared" si="1"/>
        <v>115</v>
      </c>
      <c r="B120" t="s">
        <v>837</v>
      </c>
      <c r="C120" t="s">
        <v>858</v>
      </c>
      <c r="D120" t="s">
        <v>895</v>
      </c>
      <c r="E120" s="12" t="str">
        <f>IF(AND(Questionnaire!D317&lt;&gt;"",Questionnaire!E314="No"),Questionnaire!D317,"")</f>
        <v/>
      </c>
    </row>
    <row r="121" spans="1:5" x14ac:dyDescent="0.2">
      <c r="A121" s="1">
        <f t="shared" si="1"/>
        <v>116</v>
      </c>
      <c r="B121" t="s">
        <v>837</v>
      </c>
      <c r="C121" t="s">
        <v>858</v>
      </c>
      <c r="D121" t="s">
        <v>888</v>
      </c>
      <c r="E121" s="12" t="str">
        <f>IF(AND(Questionnaire!D317&lt;&gt;"",Questionnaire!E314="Other criteria to be considered"),Questionnaire!D317,"")</f>
        <v/>
      </c>
    </row>
    <row r="122" spans="1:5" x14ac:dyDescent="0.2">
      <c r="A122" s="11">
        <f t="shared" si="1"/>
        <v>117</v>
      </c>
      <c r="B122" s="32" t="s">
        <v>863</v>
      </c>
      <c r="C122" s="32" t="s">
        <v>783</v>
      </c>
      <c r="D122" s="51" t="s">
        <v>799</v>
      </c>
      <c r="E122" s="12" t="str">
        <f>IF(Questionnaire!E328&lt;&gt;"",Questionnaire!E328,"")</f>
        <v/>
      </c>
    </row>
    <row r="123" spans="1:5" x14ac:dyDescent="0.2">
      <c r="A123" s="1">
        <f t="shared" si="1"/>
        <v>118</v>
      </c>
      <c r="B123" t="s">
        <v>863</v>
      </c>
      <c r="C123" t="s">
        <v>783</v>
      </c>
      <c r="D123" t="s">
        <v>897</v>
      </c>
      <c r="E123" s="12" t="str">
        <f>IF(Questionnaire!D331&lt;&gt;"",Questionnaire!D331,"")</f>
        <v/>
      </c>
    </row>
    <row r="124" spans="1:5" x14ac:dyDescent="0.2">
      <c r="A124" s="11">
        <f t="shared" si="1"/>
        <v>119</v>
      </c>
      <c r="B124" s="32" t="s">
        <v>863</v>
      </c>
      <c r="C124" s="32" t="s">
        <v>785</v>
      </c>
      <c r="D124" s="51" t="s">
        <v>799</v>
      </c>
      <c r="E124" s="12" t="str">
        <f>IF(Questionnaire!E339&lt;&gt;"",Questionnaire!E339,"")</f>
        <v/>
      </c>
    </row>
    <row r="125" spans="1:5" x14ac:dyDescent="0.2">
      <c r="A125" s="1">
        <f t="shared" si="1"/>
        <v>120</v>
      </c>
      <c r="B125" t="s">
        <v>863</v>
      </c>
      <c r="C125" t="s">
        <v>785</v>
      </c>
      <c r="D125" t="s">
        <v>764</v>
      </c>
      <c r="E125" s="12" t="str">
        <f>IF(Questionnaire!D342&lt;&gt;"",Questionnaire!D342,"")</f>
        <v/>
      </c>
    </row>
    <row r="126" spans="1:5" x14ac:dyDescent="0.2">
      <c r="A126" s="11">
        <f t="shared" si="1"/>
        <v>121</v>
      </c>
      <c r="B126" s="32" t="s">
        <v>863</v>
      </c>
      <c r="C126" s="32" t="s">
        <v>787</v>
      </c>
      <c r="D126" s="51" t="s">
        <v>799</v>
      </c>
      <c r="E126" s="12" t="str">
        <f>IF(Questionnaire!E348&lt;&gt;"",Questionnaire!E348,"")</f>
        <v/>
      </c>
    </row>
    <row r="127" spans="1:5" x14ac:dyDescent="0.2">
      <c r="A127" s="1">
        <f t="shared" si="1"/>
        <v>122</v>
      </c>
      <c r="B127" t="s">
        <v>863</v>
      </c>
      <c r="C127" t="s">
        <v>787</v>
      </c>
      <c r="D127" t="s">
        <v>764</v>
      </c>
      <c r="E127" s="12" t="str">
        <f>IF(Questionnaire!D351&lt;&gt;"",Questionnaire!D351,"")</f>
        <v/>
      </c>
    </row>
    <row r="128" spans="1:5" x14ac:dyDescent="0.2">
      <c r="A128" s="11">
        <f t="shared" si="1"/>
        <v>123</v>
      </c>
      <c r="B128" s="32" t="s">
        <v>863</v>
      </c>
      <c r="C128" s="32" t="s">
        <v>791</v>
      </c>
      <c r="D128" s="51" t="s">
        <v>799</v>
      </c>
      <c r="E128" s="12" t="str">
        <f>IF(Questionnaire!E359&lt;&gt;"",Questionnaire!E359,"")</f>
        <v/>
      </c>
    </row>
    <row r="129" spans="1:5" x14ac:dyDescent="0.2">
      <c r="A129" s="7">
        <f t="shared" si="1"/>
        <v>124</v>
      </c>
      <c r="B129" s="10" t="s">
        <v>863</v>
      </c>
      <c r="C129" s="10" t="s">
        <v>791</v>
      </c>
      <c r="D129" t="s">
        <v>764</v>
      </c>
      <c r="E129" s="12" t="str">
        <f>IF(Questionnaire!D362&lt;&gt;"",Questionnaire!D362,"")</f>
        <v/>
      </c>
    </row>
    <row r="130" spans="1:5" x14ac:dyDescent="0.2">
      <c r="A130" s="11">
        <f t="shared" si="1"/>
        <v>125</v>
      </c>
      <c r="B130" s="32" t="s">
        <v>863</v>
      </c>
      <c r="C130" s="32" t="s">
        <v>796</v>
      </c>
      <c r="D130" s="51" t="s">
        <v>799</v>
      </c>
      <c r="E130" s="12" t="str">
        <f>IF(Questionnaire!E368&lt;&gt;"",Questionnaire!E368,"")</f>
        <v/>
      </c>
    </row>
    <row r="131" spans="1:5" x14ac:dyDescent="0.2">
      <c r="A131" s="7">
        <f t="shared" si="1"/>
        <v>126</v>
      </c>
      <c r="B131" s="10" t="s">
        <v>863</v>
      </c>
      <c r="C131" s="10" t="s">
        <v>796</v>
      </c>
      <c r="D131" t="s">
        <v>764</v>
      </c>
      <c r="E131" s="12" t="str">
        <f>IF(Questionnaire!D371&lt;&gt;"",Questionnaire!D371,"")</f>
        <v/>
      </c>
    </row>
    <row r="132" spans="1:5" x14ac:dyDescent="0.2">
      <c r="A132" s="11">
        <f t="shared" si="1"/>
        <v>127</v>
      </c>
      <c r="B132" s="32" t="s">
        <v>863</v>
      </c>
      <c r="C132" s="32" t="s">
        <v>827</v>
      </c>
      <c r="D132" s="51" t="s">
        <v>792</v>
      </c>
      <c r="E132" s="12" t="str">
        <f>IF(Questionnaire!E377="Yes","X","")</f>
        <v/>
      </c>
    </row>
    <row r="133" spans="1:5" x14ac:dyDescent="0.2">
      <c r="A133" s="7">
        <f t="shared" si="1"/>
        <v>128</v>
      </c>
      <c r="B133" s="10" t="s">
        <v>863</v>
      </c>
      <c r="C133" s="10" t="s">
        <v>827</v>
      </c>
      <c r="D133" s="52" t="s">
        <v>898</v>
      </c>
      <c r="E133" s="12" t="str">
        <f>IF(AND(Questionnaire!D380&lt;&gt;"",Questionnaire!E377="Yes"),Questionnaire!D380,"")</f>
        <v/>
      </c>
    </row>
    <row r="134" spans="1:5" x14ac:dyDescent="0.2">
      <c r="A134" s="7">
        <f t="shared" si="1"/>
        <v>129</v>
      </c>
      <c r="B134" s="10" t="s">
        <v>863</v>
      </c>
      <c r="C134" s="10" t="s">
        <v>827</v>
      </c>
      <c r="D134" s="52" t="s">
        <v>793</v>
      </c>
      <c r="E134" s="12" t="str">
        <f>IF(Questionnaire!E377="No","X","")</f>
        <v/>
      </c>
    </row>
    <row r="135" spans="1:5" x14ac:dyDescent="0.2">
      <c r="A135" s="7">
        <f t="shared" si="1"/>
        <v>130</v>
      </c>
      <c r="B135" s="10" t="s">
        <v>863</v>
      </c>
      <c r="C135" s="10" t="s">
        <v>827</v>
      </c>
      <c r="D135" s="52" t="s">
        <v>899</v>
      </c>
      <c r="E135" s="12" t="str">
        <f>IF(AND(Questionnaire!D380&lt;&gt;"",Questionnaire!E377="No"),Questionnaire!D380,"")</f>
        <v/>
      </c>
    </row>
    <row r="136" spans="1:5" x14ac:dyDescent="0.2">
      <c r="A136" s="11">
        <f t="shared" si="1"/>
        <v>131</v>
      </c>
      <c r="B136" s="32" t="s">
        <v>873</v>
      </c>
      <c r="C136" s="32" t="s">
        <v>783</v>
      </c>
      <c r="D136" s="51" t="s">
        <v>799</v>
      </c>
      <c r="E136" s="12" t="str">
        <f>IF(Questionnaire!E390&lt;&gt;"",Questionnaire!E390,"")</f>
        <v/>
      </c>
    </row>
    <row r="137" spans="1:5" x14ac:dyDescent="0.2">
      <c r="A137" s="7">
        <f t="shared" si="1"/>
        <v>132</v>
      </c>
      <c r="B137" s="10" t="s">
        <v>873</v>
      </c>
      <c r="C137" s="10" t="s">
        <v>783</v>
      </c>
      <c r="D137" s="52" t="s">
        <v>764</v>
      </c>
      <c r="E137" s="12" t="str">
        <f>IF(Questionnaire!D393&lt;&gt;"",Questionnaire!D393,"")</f>
        <v/>
      </c>
    </row>
    <row r="138" spans="1:5" x14ac:dyDescent="0.2">
      <c r="A138" s="11">
        <f t="shared" ref="A138:A139" si="2">A137+1</f>
        <v>133</v>
      </c>
      <c r="B138" s="32" t="s">
        <v>873</v>
      </c>
      <c r="C138" s="32" t="s">
        <v>785</v>
      </c>
      <c r="D138" s="51" t="s">
        <v>799</v>
      </c>
      <c r="E138" s="12" t="str">
        <f>IF(Questionnaire!E399&lt;&gt;"",Questionnaire!E399,"")</f>
        <v/>
      </c>
    </row>
    <row r="139" spans="1:5" x14ac:dyDescent="0.2">
      <c r="A139" s="7">
        <f t="shared" si="2"/>
        <v>134</v>
      </c>
      <c r="B139" s="10" t="s">
        <v>873</v>
      </c>
      <c r="C139" s="10" t="s">
        <v>785</v>
      </c>
      <c r="D139" s="52" t="s">
        <v>764</v>
      </c>
      <c r="E139" s="56" t="str">
        <f>IF(Questionnaire!D402&lt;&gt;"",Questionnaire!D402,"")</f>
        <v/>
      </c>
    </row>
    <row r="140" spans="1:5" x14ac:dyDescent="0.2">
      <c r="A140" s="32"/>
      <c r="B140" s="32"/>
      <c r="C140" s="32"/>
      <c r="D140" s="32"/>
      <c r="E140" s="32"/>
    </row>
  </sheetData>
  <mergeCells count="1">
    <mergeCell ref="A2:E3"/>
  </mergeCells>
  <conditionalFormatting sqref="E122 E97:E114 E5:E68">
    <cfRule type="expression" dxfId="44" priority="46">
      <formula>E5=0</formula>
    </cfRule>
  </conditionalFormatting>
  <conditionalFormatting sqref="E69:E71">
    <cfRule type="expression" dxfId="43" priority="45">
      <formula>E69=0</formula>
    </cfRule>
  </conditionalFormatting>
  <conditionalFormatting sqref="E73:E74">
    <cfRule type="expression" dxfId="42" priority="44">
      <formula>E73=0</formula>
    </cfRule>
  </conditionalFormatting>
  <conditionalFormatting sqref="E77:E78">
    <cfRule type="expression" dxfId="41" priority="43">
      <formula>E77=0</formula>
    </cfRule>
  </conditionalFormatting>
  <conditionalFormatting sqref="E79">
    <cfRule type="expression" dxfId="40" priority="42">
      <formula>E79=0</formula>
    </cfRule>
  </conditionalFormatting>
  <conditionalFormatting sqref="E80">
    <cfRule type="expression" dxfId="39" priority="41">
      <formula>E80=0</formula>
    </cfRule>
  </conditionalFormatting>
  <conditionalFormatting sqref="E82">
    <cfRule type="expression" dxfId="38" priority="40">
      <formula>E82=0</formula>
    </cfRule>
  </conditionalFormatting>
  <conditionalFormatting sqref="E83">
    <cfRule type="expression" dxfId="37" priority="39">
      <formula>E83=0</formula>
    </cfRule>
  </conditionalFormatting>
  <conditionalFormatting sqref="E84">
    <cfRule type="expression" dxfId="36" priority="38">
      <formula>E84=0</formula>
    </cfRule>
  </conditionalFormatting>
  <conditionalFormatting sqref="E86">
    <cfRule type="expression" dxfId="35" priority="37">
      <formula>E86=0</formula>
    </cfRule>
  </conditionalFormatting>
  <conditionalFormatting sqref="E72">
    <cfRule type="expression" dxfId="34" priority="36">
      <formula>E72=0</formula>
    </cfRule>
  </conditionalFormatting>
  <conditionalFormatting sqref="E88">
    <cfRule type="expression" dxfId="33" priority="33">
      <formula>E88=0</formula>
    </cfRule>
  </conditionalFormatting>
  <conditionalFormatting sqref="E87">
    <cfRule type="expression" dxfId="32" priority="34">
      <formula>E87=0</formula>
    </cfRule>
  </conditionalFormatting>
  <conditionalFormatting sqref="E89">
    <cfRule type="expression" dxfId="31" priority="32">
      <formula>E89=0</formula>
    </cfRule>
  </conditionalFormatting>
  <conditionalFormatting sqref="E90">
    <cfRule type="expression" dxfId="30" priority="29">
      <formula>E90=0</formula>
    </cfRule>
  </conditionalFormatting>
  <conditionalFormatting sqref="E91">
    <cfRule type="expression" dxfId="29" priority="31">
      <formula>E91=0</formula>
    </cfRule>
  </conditionalFormatting>
  <conditionalFormatting sqref="E92">
    <cfRule type="expression" dxfId="28" priority="30">
      <formula>E92=0</formula>
    </cfRule>
  </conditionalFormatting>
  <conditionalFormatting sqref="E94">
    <cfRule type="expression" dxfId="27" priority="25">
      <formula>E94=0</formula>
    </cfRule>
  </conditionalFormatting>
  <conditionalFormatting sqref="E93">
    <cfRule type="expression" dxfId="26" priority="28">
      <formula>E93=0</formula>
    </cfRule>
  </conditionalFormatting>
  <conditionalFormatting sqref="E95">
    <cfRule type="expression" dxfId="25" priority="27">
      <formula>E95=0</formula>
    </cfRule>
  </conditionalFormatting>
  <conditionalFormatting sqref="E96">
    <cfRule type="expression" dxfId="24" priority="26">
      <formula>E96=0</formula>
    </cfRule>
  </conditionalFormatting>
  <conditionalFormatting sqref="E115">
    <cfRule type="expression" dxfId="23" priority="24">
      <formula>E115=0</formula>
    </cfRule>
  </conditionalFormatting>
  <conditionalFormatting sqref="E116">
    <cfRule type="expression" dxfId="22" priority="23">
      <formula>E116=0</formula>
    </cfRule>
  </conditionalFormatting>
  <conditionalFormatting sqref="E118">
    <cfRule type="expression" dxfId="21" priority="21">
      <formula>E118=0</formula>
    </cfRule>
  </conditionalFormatting>
  <conditionalFormatting sqref="E117">
    <cfRule type="expression" dxfId="20" priority="22">
      <formula>E117=0</formula>
    </cfRule>
  </conditionalFormatting>
  <conditionalFormatting sqref="E119:E120">
    <cfRule type="expression" dxfId="19" priority="20">
      <formula>E119=0</formula>
    </cfRule>
  </conditionalFormatting>
  <conditionalFormatting sqref="E121">
    <cfRule type="expression" dxfId="18" priority="19">
      <formula>E121=0</formula>
    </cfRule>
  </conditionalFormatting>
  <conditionalFormatting sqref="E123">
    <cfRule type="expression" dxfId="17" priority="18">
      <formula>E123=0</formula>
    </cfRule>
  </conditionalFormatting>
  <conditionalFormatting sqref="E124">
    <cfRule type="expression" dxfId="16" priority="17">
      <formula>E124=0</formula>
    </cfRule>
  </conditionalFormatting>
  <conditionalFormatting sqref="E125">
    <cfRule type="expression" dxfId="15" priority="16">
      <formula>E125=0</formula>
    </cfRule>
  </conditionalFormatting>
  <conditionalFormatting sqref="E126">
    <cfRule type="expression" dxfId="14" priority="15">
      <formula>E126=0</formula>
    </cfRule>
  </conditionalFormatting>
  <conditionalFormatting sqref="E127">
    <cfRule type="expression" dxfId="13" priority="14">
      <formula>E127=0</formula>
    </cfRule>
  </conditionalFormatting>
  <conditionalFormatting sqref="E128">
    <cfRule type="expression" dxfId="12" priority="13">
      <formula>E128=0</formula>
    </cfRule>
  </conditionalFormatting>
  <conditionalFormatting sqref="E129">
    <cfRule type="expression" dxfId="11" priority="12">
      <formula>E129=0</formula>
    </cfRule>
  </conditionalFormatting>
  <conditionalFormatting sqref="E130">
    <cfRule type="expression" dxfId="10" priority="11">
      <formula>E130=0</formula>
    </cfRule>
  </conditionalFormatting>
  <conditionalFormatting sqref="E131">
    <cfRule type="expression" dxfId="9" priority="10">
      <formula>E131=0</formula>
    </cfRule>
  </conditionalFormatting>
  <conditionalFormatting sqref="E133">
    <cfRule type="expression" dxfId="8" priority="6">
      <formula>E133=0</formula>
    </cfRule>
  </conditionalFormatting>
  <conditionalFormatting sqref="E132">
    <cfRule type="expression" dxfId="7" priority="9">
      <formula>E132=0</formula>
    </cfRule>
  </conditionalFormatting>
  <conditionalFormatting sqref="E134">
    <cfRule type="expression" dxfId="6" priority="8">
      <formula>E134=0</formula>
    </cfRule>
  </conditionalFormatting>
  <conditionalFormatting sqref="E135">
    <cfRule type="expression" dxfId="5" priority="7">
      <formula>E135=0</formula>
    </cfRule>
  </conditionalFormatting>
  <conditionalFormatting sqref="E136">
    <cfRule type="expression" dxfId="4" priority="5">
      <formula>E136=0</formula>
    </cfRule>
  </conditionalFormatting>
  <conditionalFormatting sqref="E137">
    <cfRule type="expression" dxfId="3" priority="4">
      <formula>E137=0</formula>
    </cfRule>
  </conditionalFormatting>
  <conditionalFormatting sqref="E138">
    <cfRule type="expression" dxfId="2" priority="3">
      <formula>E138=0</formula>
    </cfRule>
  </conditionalFormatting>
  <conditionalFormatting sqref="E139">
    <cfRule type="expression" dxfId="1" priority="2">
      <formula>E139=0</formula>
    </cfRule>
  </conditionalFormatting>
  <conditionalFormatting sqref="E75:E76">
    <cfRule type="expression" dxfId="0" priority="1">
      <formula>E75=0</formula>
    </cfRule>
  </conditionalFormatting>
  <pageMargins left="0.7" right="0.7" top="0.75" bottom="0.75" header="0.3" footer="0.3"/>
  <pageSetup paperSize="9" orientation="portrait" r:id="rId1"/>
  <ignoredErrors>
    <ignoredError sqref="E81"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SWSDocument" ma:contentTypeID="0x0101004C9DECB2D12E4C3EA904DFA9AD5B125000F5A4F2C8B9950342816E95D0E0EBED74" ma:contentTypeVersion="0" ma:contentTypeDescription="PlanetSwift Workspace Document" ma:contentTypeScope="" ma:versionID="f50e79bbd8659b0e5ad49b8ea56d3feb">
  <xsd:schema xmlns:xsd="http://www.w3.org/2001/XMLSchema" xmlns:xs="http://www.w3.org/2001/XMLSchema" xmlns:p="http://schemas.microsoft.com/office/2006/metadata/properties" xmlns:ns1="http://schemas.microsoft.com/sharepoint/v3" targetNamespace="http://schemas.microsoft.com/office/2006/metadata/properties" ma:root="true" ma:fieldsID="66d05184162edb1f05bf1d80defd5791" ns1:_="">
    <xsd:import namespace="http://schemas.microsoft.com/sharepoint/v3"/>
    <xsd:element name="properties">
      <xsd:complexType>
        <xsd:sequence>
          <xsd:element name="documentManagement">
            <xsd:complexType>
              <xsd:all>
                <xsd:element ref="ns1:Discus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iscuss" ma:index="8" nillable="true" ma:displayName="Discuss" ma:internalName="Discus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944A038-44B0-4A70-964F-AF611DAF07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A9722FE-BDD8-4E7D-8786-60B778EF88D2}">
  <ds:schemaRefs>
    <ds:schemaRef ds:uri="http://schemas.microsoft.com/sharepoint/v3/contenttype/forms"/>
  </ds:schemaRefs>
</ds:datastoreItem>
</file>

<file path=customXml/itemProps3.xml><?xml version="1.0" encoding="utf-8"?>
<ds:datastoreItem xmlns:ds="http://schemas.openxmlformats.org/officeDocument/2006/customXml" ds:itemID="{B4C49F19-EA25-45AF-9035-D86DA82DAFF4}">
  <ds:schemaRefs>
    <ds:schemaRef ds:uri="http://schemas.microsoft.com/office/2006/documentManagement/types"/>
    <ds:schemaRef ds:uri="http://schemas.microsoft.com/office/infopath/2007/PartnerControls"/>
    <ds:schemaRef ds:uri="http://schemas.openxmlformats.org/package/2006/metadata/core-properties"/>
    <ds:schemaRef ds:uri="http://purl.org/dc/dcmitype/"/>
    <ds:schemaRef ds:uri="http://purl.org/dc/terms/"/>
    <ds:schemaRef ds:uri="http://www.w3.org/XML/1998/namespace"/>
    <ds:schemaRef ds:uri="http://schemas.microsoft.com/office/2006/metadata/properties"/>
    <ds:schemaRef ds:uri="http://purl.org/dc/elements/1.1/"/>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Questionnaire</vt:lpstr>
      <vt:lpstr>Drop-down Lists</vt:lpstr>
      <vt:lpstr>Structured output</vt:lpstr>
      <vt:lpstr>DD_Countries</vt:lpstr>
      <vt:lpstr>OnBehalveOf</vt:lpstr>
      <vt:lpstr>Questionnaire!Print_Area</vt:lpstr>
    </vt:vector>
  </TitlesOfParts>
  <Company>SWIFT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PETRE Alexandre</dc:creator>
  <cp:lastModifiedBy>PETRE Alexandre</cp:lastModifiedBy>
  <cp:lastPrinted>2018-04-20T15:50:52Z</cp:lastPrinted>
  <dcterms:created xsi:type="dcterms:W3CDTF">2018-04-20T09:11:32Z</dcterms:created>
  <dcterms:modified xsi:type="dcterms:W3CDTF">2018-04-23T08:51:44Z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0x0101004C9DECB2D12E4C3EA904DFA9AD5B125000F5A4F2C8B9950342816E95D0E0EBED74</vt:lpwstr>
  </property>
</Properties>
</file>